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ferna\Desktop\Amos Eng LLC File System\_Projects\1380_1_HSH Emma E Newton\CLEANED\"/>
    </mc:Choice>
  </mc:AlternateContent>
  <xr:revisionPtr revIDLastSave="0" documentId="13_ncr:1_{AB975E8C-02A8-4EE1-9D1D-879907306D2D}" xr6:coauthVersionLast="47" xr6:coauthVersionMax="47" xr10:uidLastSave="{00000000-0000-0000-0000-000000000000}"/>
  <bookViews>
    <workbookView xWindow="-96" yWindow="-96" windowWidth="23232" windowHeight="12432" tabRatio="500" xr2:uid="{00000000-000D-0000-FFFF-FFFF00000000}"/>
  </bookViews>
  <sheets>
    <sheet name="Bikes (on Roadway)" sheetId="1" r:id="rId1"/>
    <sheet name="Bikes (on Sidewalk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4" i="2" l="1"/>
  <c r="A72" i="2"/>
  <c r="A69" i="2"/>
  <c r="A67" i="2"/>
  <c r="A64" i="2"/>
  <c r="Q63" i="2"/>
  <c r="Q68" i="2" s="1"/>
  <c r="Q73" i="2" s="1"/>
  <c r="P63" i="2"/>
  <c r="P68" i="2" s="1"/>
  <c r="P73" i="2" s="1"/>
  <c r="O63" i="2"/>
  <c r="O68" i="2" s="1"/>
  <c r="O73" i="2" s="1"/>
  <c r="N63" i="2"/>
  <c r="N68" i="2" s="1"/>
  <c r="N73" i="2" s="1"/>
  <c r="M63" i="2"/>
  <c r="M68" i="2" s="1"/>
  <c r="M73" i="2" s="1"/>
  <c r="L63" i="2"/>
  <c r="L68" i="2" s="1"/>
  <c r="L73" i="2" s="1"/>
  <c r="K63" i="2"/>
  <c r="K68" i="2" s="1"/>
  <c r="K73" i="2" s="1"/>
  <c r="J63" i="2"/>
  <c r="J68" i="2" s="1"/>
  <c r="J73" i="2" s="1"/>
  <c r="I63" i="2"/>
  <c r="I68" i="2" s="1"/>
  <c r="I73" i="2" s="1"/>
  <c r="H63" i="2"/>
  <c r="H68" i="2" s="1"/>
  <c r="H73" i="2" s="1"/>
  <c r="G63" i="2"/>
  <c r="G68" i="2" s="1"/>
  <c r="G73" i="2" s="1"/>
  <c r="F63" i="2"/>
  <c r="F68" i="2" s="1"/>
  <c r="F73" i="2" s="1"/>
  <c r="E63" i="2"/>
  <c r="E68" i="2" s="1"/>
  <c r="E73" i="2" s="1"/>
  <c r="D63" i="2"/>
  <c r="D68" i="2" s="1"/>
  <c r="D73" i="2" s="1"/>
  <c r="C63" i="2"/>
  <c r="C68" i="2" s="1"/>
  <c r="C73" i="2" s="1"/>
  <c r="B63" i="2"/>
  <c r="B68" i="2" s="1"/>
  <c r="B73" i="2" s="1"/>
  <c r="N62" i="2"/>
  <c r="N67" i="2" s="1"/>
  <c r="N72" i="2" s="1"/>
  <c r="J62" i="2"/>
  <c r="J67" i="2" s="1"/>
  <c r="J72" i="2" s="1"/>
  <c r="F62" i="2"/>
  <c r="F67" i="2" s="1"/>
  <c r="F72" i="2" s="1"/>
  <c r="B62" i="2"/>
  <c r="B67" i="2" s="1"/>
  <c r="B72" i="2" s="1"/>
  <c r="A62" i="2"/>
  <c r="N61" i="2"/>
  <c r="N66" i="2" s="1"/>
  <c r="N71" i="2" s="1"/>
  <c r="B61" i="2"/>
  <c r="B66" i="2" s="1"/>
  <c r="B71" i="2" s="1"/>
  <c r="J61" i="2"/>
  <c r="J66" i="2" s="1"/>
  <c r="J71" i="2" s="1"/>
  <c r="F61" i="2"/>
  <c r="F66" i="2" s="1"/>
  <c r="F71" i="2" s="1"/>
  <c r="A74" i="1"/>
  <c r="A72" i="1"/>
  <c r="A69" i="1"/>
  <c r="A67" i="1"/>
  <c r="A64" i="1"/>
  <c r="Q63" i="1"/>
  <c r="Q68" i="1" s="1"/>
  <c r="Q73" i="1" s="1"/>
  <c r="P63" i="1"/>
  <c r="P68" i="1" s="1"/>
  <c r="P73" i="1" s="1"/>
  <c r="O63" i="1"/>
  <c r="O68" i="1" s="1"/>
  <c r="O73" i="1" s="1"/>
  <c r="N63" i="1"/>
  <c r="N68" i="1" s="1"/>
  <c r="N73" i="1" s="1"/>
  <c r="M63" i="1"/>
  <c r="M68" i="1" s="1"/>
  <c r="M73" i="1" s="1"/>
  <c r="L63" i="1"/>
  <c r="L68" i="1" s="1"/>
  <c r="L73" i="1" s="1"/>
  <c r="K63" i="1"/>
  <c r="K68" i="1" s="1"/>
  <c r="K73" i="1" s="1"/>
  <c r="J63" i="1"/>
  <c r="J68" i="1" s="1"/>
  <c r="J73" i="1" s="1"/>
  <c r="I63" i="1"/>
  <c r="I68" i="1" s="1"/>
  <c r="I73" i="1" s="1"/>
  <c r="H63" i="1"/>
  <c r="H68" i="1" s="1"/>
  <c r="H73" i="1" s="1"/>
  <c r="G63" i="1"/>
  <c r="G68" i="1" s="1"/>
  <c r="G73" i="1" s="1"/>
  <c r="F63" i="1"/>
  <c r="F68" i="1" s="1"/>
  <c r="F73" i="1" s="1"/>
  <c r="E63" i="1"/>
  <c r="E68" i="1" s="1"/>
  <c r="E73" i="1" s="1"/>
  <c r="D63" i="1"/>
  <c r="D68" i="1" s="1"/>
  <c r="D73" i="1" s="1"/>
  <c r="C63" i="1"/>
  <c r="C68" i="1" s="1"/>
  <c r="C73" i="1" s="1"/>
  <c r="B63" i="1"/>
  <c r="B68" i="1" s="1"/>
  <c r="B73" i="1" s="1"/>
  <c r="N62" i="1"/>
  <c r="N67" i="1" s="1"/>
  <c r="N72" i="1" s="1"/>
  <c r="J62" i="1"/>
  <c r="J67" i="1" s="1"/>
  <c r="J72" i="1" s="1"/>
  <c r="F62" i="1"/>
  <c r="F67" i="1" s="1"/>
  <c r="F72" i="1" s="1"/>
  <c r="B62" i="1"/>
  <c r="B67" i="1" s="1"/>
  <c r="B72" i="1" s="1"/>
  <c r="A62" i="1"/>
  <c r="N61" i="1"/>
  <c r="N66" i="1" s="1"/>
  <c r="N71" i="1" s="1"/>
  <c r="J61" i="1"/>
  <c r="J66" i="1" s="1"/>
  <c r="J71" i="1" s="1"/>
  <c r="F61" i="1"/>
  <c r="F66" i="1" s="1"/>
  <c r="F71" i="1" s="1"/>
  <c r="B61" i="1"/>
  <c r="B66" i="1" s="1"/>
  <c r="B71" i="1" s="1"/>
  <c r="P69" i="1" l="1"/>
  <c r="H69" i="1"/>
  <c r="O69" i="1"/>
  <c r="G69" i="1"/>
  <c r="Q69" i="1"/>
  <c r="N69" i="1"/>
  <c r="F69" i="1"/>
  <c r="M69" i="1"/>
  <c r="E69" i="1"/>
  <c r="L69" i="1"/>
  <c r="D69" i="1"/>
  <c r="K69" i="1"/>
  <c r="C69" i="1"/>
  <c r="I69" i="1"/>
  <c r="J69" i="1"/>
  <c r="B69" i="1"/>
  <c r="L64" i="1"/>
  <c r="D64" i="1"/>
  <c r="K64" i="1"/>
  <c r="C64" i="1"/>
  <c r="J64" i="1"/>
  <c r="B64" i="1"/>
  <c r="Q64" i="1"/>
  <c r="I64" i="1"/>
  <c r="E64" i="1"/>
  <c r="P64" i="1"/>
  <c r="H64" i="1"/>
  <c r="O64" i="1"/>
  <c r="G64" i="1"/>
  <c r="M64" i="1"/>
  <c r="N64" i="1"/>
  <c r="F64" i="1"/>
  <c r="P69" i="2"/>
  <c r="H69" i="2"/>
  <c r="I69" i="2"/>
  <c r="O69" i="2"/>
  <c r="G69" i="2"/>
  <c r="N69" i="2"/>
  <c r="F69" i="2"/>
  <c r="M69" i="2"/>
  <c r="E69" i="2"/>
  <c r="Q69" i="2"/>
  <c r="L69" i="2"/>
  <c r="D69" i="2"/>
  <c r="K69" i="2"/>
  <c r="C69" i="2"/>
  <c r="J69" i="2"/>
  <c r="B69" i="2"/>
  <c r="L64" i="2"/>
  <c r="D64" i="2"/>
  <c r="K64" i="2"/>
  <c r="C64" i="2"/>
  <c r="J64" i="2"/>
  <c r="B64" i="2"/>
  <c r="Q64" i="2"/>
  <c r="I64" i="2"/>
  <c r="M64" i="2"/>
  <c r="P64" i="2"/>
  <c r="H64" i="2"/>
  <c r="O64" i="2"/>
  <c r="G64" i="2"/>
  <c r="N64" i="2"/>
  <c r="F64" i="2"/>
  <c r="E64" i="2"/>
  <c r="F74" i="1"/>
  <c r="N74" i="1"/>
  <c r="F74" i="2"/>
  <c r="N74" i="2"/>
  <c r="G74" i="1"/>
  <c r="O74" i="1"/>
  <c r="G74" i="2"/>
  <c r="O74" i="2"/>
  <c r="H74" i="1"/>
  <c r="P74" i="1"/>
  <c r="H74" i="2"/>
  <c r="P74" i="2"/>
  <c r="I74" i="1"/>
  <c r="Q74" i="1"/>
  <c r="I74" i="2"/>
  <c r="Q74" i="2"/>
  <c r="M74" i="1"/>
  <c r="E74" i="2"/>
  <c r="B74" i="1"/>
  <c r="J74" i="1"/>
  <c r="B74" i="2"/>
  <c r="J74" i="2"/>
  <c r="E74" i="1"/>
  <c r="M74" i="2"/>
  <c r="C74" i="1"/>
  <c r="K74" i="1"/>
  <c r="C74" i="2"/>
  <c r="K74" i="2"/>
  <c r="D74" i="1"/>
  <c r="L74" i="1"/>
  <c r="D74" i="2"/>
  <c r="L74" i="2"/>
</calcChain>
</file>

<file path=xl/sharedStrings.xml><?xml version="1.0" encoding="utf-8"?>
<sst xmlns="http://schemas.openxmlformats.org/spreadsheetml/2006/main" count="356" uniqueCount="78">
  <si>
    <t>Client:</t>
  </si>
  <si>
    <t>Project #:</t>
  </si>
  <si>
    <t>1380_1_HSH</t>
  </si>
  <si>
    <t>BTD #:</t>
  </si>
  <si>
    <t>Location 4</t>
  </si>
  <si>
    <t>Location:</t>
  </si>
  <si>
    <t>Newton, MA</t>
  </si>
  <si>
    <t>Street 1:</t>
  </si>
  <si>
    <t>Washington Street</t>
  </si>
  <si>
    <t>Street 2:</t>
  </si>
  <si>
    <t>Eddy Street</t>
  </si>
  <si>
    <t>Count Date:</t>
  </si>
  <si>
    <t>Day of Week:</t>
  </si>
  <si>
    <t>Thursday</t>
  </si>
  <si>
    <t>Weather:</t>
  </si>
  <si>
    <t>Clouds &amp; Sun, 70°F</t>
  </si>
  <si>
    <t>BICYCLES (on Roadway)</t>
  </si>
  <si>
    <t>Northbound</t>
  </si>
  <si>
    <t>Southbound</t>
  </si>
  <si>
    <t>Eastbound</t>
  </si>
  <si>
    <t>Westbound</t>
  </si>
  <si>
    <t>Start Time</t>
  </si>
  <si>
    <t>Left</t>
  </si>
  <si>
    <t>Thru</t>
  </si>
  <si>
    <t>Right</t>
  </si>
  <si>
    <t>-</t>
  </si>
  <si>
    <t>7:00 AM</t>
  </si>
  <si>
    <t>7:15 AM</t>
  </si>
  <si>
    <t>7:30 AM</t>
  </si>
  <si>
    <t>7:45 AM</t>
  </si>
  <si>
    <t>8:00 AM</t>
  </si>
  <si>
    <t>8:15 AM</t>
  </si>
  <si>
    <t>8:30 AM</t>
  </si>
  <si>
    <t>8:45 AM</t>
  </si>
  <si>
    <t>9:00 AM</t>
  </si>
  <si>
    <t>9:15 AM</t>
  </si>
  <si>
    <t>9:30 AM</t>
  </si>
  <si>
    <t>9:45 AM</t>
  </si>
  <si>
    <t>10:00 AM</t>
  </si>
  <si>
    <t>10:15 AM</t>
  </si>
  <si>
    <t>10:30 AM</t>
  </si>
  <si>
    <t>10:45 AM</t>
  </si>
  <si>
    <t>11:00 AM</t>
  </si>
  <si>
    <t>11:15 AM</t>
  </si>
  <si>
    <t>11:30 AM</t>
  </si>
  <si>
    <t>11:45 AM</t>
  </si>
  <si>
    <t>12:00 PM</t>
  </si>
  <si>
    <t>12:15 PM</t>
  </si>
  <si>
    <t>12:30 PM</t>
  </si>
  <si>
    <t>12:45 PM</t>
  </si>
  <si>
    <t>1:00 PM</t>
  </si>
  <si>
    <t>1:15 PM</t>
  </si>
  <si>
    <t>1:30 PM</t>
  </si>
  <si>
    <t>1:45 PM</t>
  </si>
  <si>
    <t>2:00 PM</t>
  </si>
  <si>
    <t>2:15 PM</t>
  </si>
  <si>
    <t>2:30 PM</t>
  </si>
  <si>
    <t>2:45 PM</t>
  </si>
  <si>
    <t>3:00 PM</t>
  </si>
  <si>
    <t>3:15 PM</t>
  </si>
  <si>
    <t>3:30 PM</t>
  </si>
  <si>
    <t>3:45 PM</t>
  </si>
  <si>
    <t>4:00 PM</t>
  </si>
  <si>
    <t>4:15 PM</t>
  </si>
  <si>
    <t>4:30 PM</t>
  </si>
  <si>
    <t>4:45 PM</t>
  </si>
  <si>
    <t>5:00 PM</t>
  </si>
  <si>
    <t>5:15 PM</t>
  </si>
  <si>
    <t>5:30 PM</t>
  </si>
  <si>
    <t>5:45 PM</t>
  </si>
  <si>
    <t>6:00 PM</t>
  </si>
  <si>
    <t>AM PEAK HOUR</t>
  </si>
  <si>
    <t>to</t>
  </si>
  <si>
    <t>MID PEAK HOUR</t>
  </si>
  <si>
    <t>PM PEAK HOUR</t>
  </si>
  <si>
    <t>NOTE: Peak hour summaries here correspond to peak hours identified for passenger car and heavy vehicles combined.</t>
  </si>
  <si>
    <t>BICYCLES (on Sidewalk)</t>
  </si>
  <si>
    <t>Emma Enteado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</si>
</sst>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9" formatCode="hh:mm\ AM/PM"/>
    <numFmt numFmtId="171" formatCode="m/d/yy;@"/>
  </numFmts>
  <fonts count="9" x14ac:knownFonts="1">
    <font>
      <sz val="10"/>
      <name val="Arial"/>
      <charset val="1"/>
    </font>
    <font>
      <sz val="12"/>
      <name val="Times New Roman"/>
      <charset val="1"/>
    </font>
    <font>
      <sz val="12"/>
      <color rgb="FF000000"/>
      <name val="Times New Roman"/>
      <charset val="1"/>
    </font>
    <font>
      <b/>
      <i/>
      <sz val="12"/>
      <name val="Arial"/>
      <charset val="1"/>
    </font>
    <font>
      <sz val="10"/>
      <color rgb="FFFFFFFF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i/>
      <sz val="10"/>
      <name val="Times New Roman"/>
      <charset val="1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D9D9D9"/>
        <bgColor rgb="FFC0C0C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9" fontId="8" fillId="0" borderId="0" applyBorder="0" applyProtection="0"/>
    <xf numFmtId="0" fontId="8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16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9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6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169" fontId="4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6" fillId="0" borderId="2" xfId="2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9" xfId="0" applyFill="1" applyBorder="1" applyAlignment="1">
      <alignment horizontal="center" wrapText="1"/>
    </xf>
    <xf numFmtId="0" fontId="7" fillId="0" borderId="10" xfId="2" applyFont="1" applyBorder="1" applyAlignment="1">
      <alignment horizontal="left"/>
    </xf>
    <xf numFmtId="9" fontId="8" fillId="0" borderId="0" xfId="1" applyBorder="1" applyProtection="1"/>
    <xf numFmtId="0" fontId="0" fillId="0" borderId="9" xfId="0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71" fontId="1" fillId="0" borderId="0" xfId="0" applyNumberFormat="1" applyFont="1" applyAlignment="1">
      <alignment horizontal="center" vertical="center" wrapText="1"/>
    </xf>
  </cellXfs>
  <cellStyles count="3">
    <cellStyle name="Normal" xfId="0" builtinId="0"/>
    <cellStyle name="Normal 2" xfId="2" xr:uid="{00000000-0005-0000-0000-000031000000}"/>
    <cellStyle name="Percent" xfId="1" builtinId="5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515520</xdr:colOff>
      <xdr:row>0</xdr:row>
      <xdr:rowOff>90360</xdr:rowOff>
    </xdr:from>
    <xdr:to>
      <xdr:col>16</xdr:col>
      <xdr:colOff>495720</xdr:colOff>
      <xdr:row>9</xdr:row>
      <xdr:rowOff>42120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t="9351" r="6273"/>
        <a:stretch>
          <a:fillRect/>
        </a:stretch>
      </xdr:blipFill>
      <xdr:spPr>
        <a:xfrm>
          <a:off x="7992745" y="90170"/>
          <a:ext cx="2294255" cy="175196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515520</xdr:colOff>
      <xdr:row>0</xdr:row>
      <xdr:rowOff>90360</xdr:rowOff>
    </xdr:from>
    <xdr:to>
      <xdr:col>16</xdr:col>
      <xdr:colOff>495720</xdr:colOff>
      <xdr:row>9</xdr:row>
      <xdr:rowOff>42120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t="9351" r="6273"/>
        <a:stretch>
          <a:fillRect/>
        </a:stretch>
      </xdr:blipFill>
      <xdr:spPr>
        <a:xfrm>
          <a:off x="7992745" y="90170"/>
          <a:ext cx="2294255" cy="175196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88"/>
  <sheetViews>
    <sheetView tabSelected="1" showOutlineSymbols="0" zoomScale="85" zoomScaleNormal="85" workbookViewId="0">
      <selection activeCell="B3" sqref="B3:E3"/>
    </sheetView>
  </sheetViews>
  <sheetFormatPr defaultColWidth="8.6640625" defaultRowHeight="12.3" x14ac:dyDescent="0.4"/>
  <cols>
    <col min="1" max="1" width="16.71875" customWidth="1"/>
    <col min="18" max="32" width="9.1640625" style="1" customWidth="1"/>
  </cols>
  <sheetData>
    <row r="1" spans="1:17" ht="15.3" x14ac:dyDescent="0.55000000000000004">
      <c r="A1" s="2" t="s">
        <v>0</v>
      </c>
      <c r="B1" s="27" t="s">
        <v>77</v>
      </c>
      <c r="C1" s="27"/>
      <c r="D1" s="27"/>
      <c r="E1" s="27"/>
    </row>
    <row r="2" spans="1:17" ht="15.75" customHeight="1" x14ac:dyDescent="0.55000000000000004">
      <c r="A2" s="2" t="s">
        <v>1</v>
      </c>
      <c r="B2" s="27" t="s">
        <v>2</v>
      </c>
      <c r="C2" s="27"/>
      <c r="D2" s="27"/>
      <c r="E2" s="27"/>
    </row>
    <row r="3" spans="1:17" ht="15.75" customHeight="1" x14ac:dyDescent="0.55000000000000004">
      <c r="A3" s="3" t="s">
        <v>3</v>
      </c>
      <c r="B3" s="27" t="s">
        <v>4</v>
      </c>
      <c r="C3" s="27"/>
      <c r="D3" s="27"/>
      <c r="E3" s="27"/>
    </row>
    <row r="4" spans="1:17" ht="15.75" customHeight="1" x14ac:dyDescent="0.55000000000000004">
      <c r="A4" s="3" t="s">
        <v>5</v>
      </c>
      <c r="B4" s="27" t="s">
        <v>6</v>
      </c>
      <c r="C4" s="27"/>
      <c r="D4" s="27"/>
      <c r="E4" s="27"/>
    </row>
    <row r="5" spans="1:17" ht="15.75" customHeight="1" x14ac:dyDescent="0.55000000000000004">
      <c r="A5" s="3" t="s">
        <v>7</v>
      </c>
      <c r="B5" s="27" t="s">
        <v>8</v>
      </c>
      <c r="C5" s="27"/>
      <c r="D5" s="27"/>
      <c r="E5" s="27"/>
    </row>
    <row r="6" spans="1:17" ht="15.75" customHeight="1" x14ac:dyDescent="0.55000000000000004">
      <c r="A6" s="3" t="s">
        <v>9</v>
      </c>
      <c r="B6" s="27" t="s">
        <v>10</v>
      </c>
      <c r="C6" s="27"/>
      <c r="D6" s="27"/>
      <c r="E6" s="27"/>
    </row>
    <row r="7" spans="1:17" ht="15.3" x14ac:dyDescent="0.55000000000000004">
      <c r="A7" s="3" t="s">
        <v>11</v>
      </c>
      <c r="B7" s="35">
        <v>45225</v>
      </c>
      <c r="C7" s="35"/>
      <c r="D7" s="35"/>
      <c r="E7" s="35"/>
    </row>
    <row r="8" spans="1:17" ht="15.75" customHeight="1" x14ac:dyDescent="0.55000000000000004">
      <c r="A8" s="3" t="s">
        <v>12</v>
      </c>
      <c r="B8" s="27" t="s">
        <v>13</v>
      </c>
      <c r="C8" s="27"/>
      <c r="D8" s="27"/>
      <c r="E8" s="27"/>
    </row>
    <row r="9" spans="1:17" ht="15.75" customHeight="1" x14ac:dyDescent="0.55000000000000004">
      <c r="A9" s="3" t="s">
        <v>14</v>
      </c>
      <c r="B9" s="27" t="s">
        <v>15</v>
      </c>
      <c r="C9" s="27"/>
      <c r="D9" s="27"/>
      <c r="E9" s="27"/>
    </row>
    <row r="10" spans="1:17" ht="15.3" x14ac:dyDescent="0.55000000000000004">
      <c r="A10" s="3"/>
    </row>
    <row r="11" spans="1:17" ht="15" x14ac:dyDescent="0.5">
      <c r="B11" s="28" t="s">
        <v>16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</row>
    <row r="12" spans="1:17" ht="12.75" customHeight="1" x14ac:dyDescent="0.4">
      <c r="B12" s="29"/>
      <c r="C12" s="29"/>
      <c r="D12" s="29"/>
      <c r="E12" s="29"/>
      <c r="F12" s="30" t="s">
        <v>10</v>
      </c>
      <c r="G12" s="30"/>
      <c r="H12" s="30"/>
      <c r="I12" s="30"/>
      <c r="J12" s="29" t="s">
        <v>8</v>
      </c>
      <c r="K12" s="29"/>
      <c r="L12" s="29"/>
      <c r="M12" s="29"/>
      <c r="N12" s="30" t="s">
        <v>8</v>
      </c>
      <c r="O12" s="30"/>
      <c r="P12" s="30"/>
      <c r="Q12" s="30"/>
    </row>
    <row r="13" spans="1:17" ht="12.75" customHeight="1" x14ac:dyDescent="0.4">
      <c r="B13" s="29" t="s">
        <v>17</v>
      </c>
      <c r="C13" s="29"/>
      <c r="D13" s="29"/>
      <c r="E13" s="29"/>
      <c r="F13" s="30" t="s">
        <v>18</v>
      </c>
      <c r="G13" s="30"/>
      <c r="H13" s="30"/>
      <c r="I13" s="30"/>
      <c r="J13" s="29" t="s">
        <v>19</v>
      </c>
      <c r="K13" s="29"/>
      <c r="L13" s="29"/>
      <c r="M13" s="29"/>
      <c r="N13" s="30" t="s">
        <v>20</v>
      </c>
      <c r="O13" s="30"/>
      <c r="P13" s="30"/>
      <c r="Q13" s="30"/>
    </row>
    <row r="14" spans="1:17" x14ac:dyDescent="0.4">
      <c r="A14" s="4" t="s">
        <v>21</v>
      </c>
      <c r="B14" s="4" t="s">
        <v>22</v>
      </c>
      <c r="C14" s="4" t="s">
        <v>23</v>
      </c>
      <c r="D14" s="4" t="s">
        <v>24</v>
      </c>
      <c r="E14" s="4" t="s">
        <v>25</v>
      </c>
      <c r="F14" s="5" t="s">
        <v>22</v>
      </c>
      <c r="G14" s="5" t="s">
        <v>23</v>
      </c>
      <c r="H14" s="5" t="s">
        <v>24</v>
      </c>
      <c r="I14" s="5" t="s">
        <v>25</v>
      </c>
      <c r="J14" s="4" t="s">
        <v>22</v>
      </c>
      <c r="K14" s="4" t="s">
        <v>23</v>
      </c>
      <c r="L14" s="4" t="s">
        <v>24</v>
      </c>
      <c r="M14" s="4" t="s">
        <v>25</v>
      </c>
      <c r="N14" s="5" t="s">
        <v>22</v>
      </c>
      <c r="O14" s="5" t="s">
        <v>23</v>
      </c>
      <c r="P14" s="5" t="s">
        <v>24</v>
      </c>
      <c r="Q14" s="5" t="s">
        <v>25</v>
      </c>
    </row>
    <row r="15" spans="1:17" hidden="1" x14ac:dyDescent="0.4">
      <c r="A15" s="6" t="s">
        <v>26</v>
      </c>
      <c r="B15" s="7"/>
      <c r="C15" s="7"/>
      <c r="D15" s="7"/>
      <c r="E15" s="4" t="s">
        <v>25</v>
      </c>
      <c r="F15" s="8"/>
      <c r="G15" s="8"/>
      <c r="H15" s="8"/>
      <c r="I15" s="8"/>
      <c r="J15" s="7"/>
      <c r="K15" s="7"/>
      <c r="L15" s="7"/>
      <c r="M15" s="7"/>
      <c r="N15" s="8"/>
      <c r="O15" s="8"/>
      <c r="P15" s="8"/>
      <c r="Q15" s="8"/>
    </row>
    <row r="16" spans="1:17" hidden="1" x14ac:dyDescent="0.4">
      <c r="A16" s="6" t="s">
        <v>27</v>
      </c>
      <c r="B16" s="7"/>
      <c r="C16" s="7"/>
      <c r="D16" s="7"/>
      <c r="E16" s="4" t="s">
        <v>25</v>
      </c>
      <c r="F16" s="8"/>
      <c r="G16" s="8"/>
      <c r="H16" s="8"/>
      <c r="I16" s="8"/>
      <c r="J16" s="7"/>
      <c r="K16" s="7"/>
      <c r="L16" s="7"/>
      <c r="M16" s="7"/>
      <c r="N16" s="8"/>
      <c r="O16" s="8"/>
      <c r="P16" s="8"/>
      <c r="Q16" s="8"/>
    </row>
    <row r="17" spans="1:17" hidden="1" x14ac:dyDescent="0.4">
      <c r="A17" s="6" t="s">
        <v>28</v>
      </c>
      <c r="B17" s="7"/>
      <c r="C17" s="7"/>
      <c r="D17" s="7"/>
      <c r="E17" s="4" t="s">
        <v>25</v>
      </c>
      <c r="F17" s="8"/>
      <c r="G17" s="8"/>
      <c r="H17" s="8"/>
      <c r="I17" s="8"/>
      <c r="J17" s="7"/>
      <c r="K17" s="7"/>
      <c r="L17" s="7"/>
      <c r="M17" s="7"/>
      <c r="N17" s="8"/>
      <c r="O17" s="8"/>
      <c r="P17" s="8"/>
      <c r="Q17" s="8"/>
    </row>
    <row r="18" spans="1:17" hidden="1" x14ac:dyDescent="0.4">
      <c r="A18" s="6" t="s">
        <v>29</v>
      </c>
      <c r="B18" s="7"/>
      <c r="C18" s="7"/>
      <c r="D18" s="7"/>
      <c r="E18" s="4" t="s">
        <v>25</v>
      </c>
      <c r="F18" s="8"/>
      <c r="G18" s="8"/>
      <c r="H18" s="8"/>
      <c r="I18" s="8"/>
      <c r="J18" s="7"/>
      <c r="K18" s="7"/>
      <c r="L18" s="7"/>
      <c r="M18" s="7"/>
      <c r="N18" s="8"/>
      <c r="O18" s="8"/>
      <c r="P18" s="8"/>
      <c r="Q18" s="8"/>
    </row>
    <row r="19" spans="1:17" x14ac:dyDescent="0.4">
      <c r="A19" s="6" t="s">
        <v>30</v>
      </c>
      <c r="B19" s="7">
        <v>0</v>
      </c>
      <c r="C19" s="7">
        <v>0</v>
      </c>
      <c r="D19" s="7">
        <v>0</v>
      </c>
      <c r="E19" s="4" t="s">
        <v>25</v>
      </c>
      <c r="F19" s="8">
        <v>0</v>
      </c>
      <c r="G19" s="8">
        <v>0</v>
      </c>
      <c r="H19" s="8">
        <v>0</v>
      </c>
      <c r="I19" s="5" t="s">
        <v>25</v>
      </c>
      <c r="J19" s="7">
        <v>0</v>
      </c>
      <c r="K19" s="7">
        <v>1</v>
      </c>
      <c r="L19" s="7">
        <v>0</v>
      </c>
      <c r="M19" s="4" t="s">
        <v>25</v>
      </c>
      <c r="N19" s="8">
        <v>0</v>
      </c>
      <c r="O19" s="8">
        <v>0</v>
      </c>
      <c r="P19" s="8">
        <v>0</v>
      </c>
      <c r="Q19" s="5" t="s">
        <v>25</v>
      </c>
    </row>
    <row r="20" spans="1:17" x14ac:dyDescent="0.4">
      <c r="A20" s="6" t="s">
        <v>31</v>
      </c>
      <c r="B20" s="7">
        <v>0</v>
      </c>
      <c r="C20" s="7">
        <v>0</v>
      </c>
      <c r="D20" s="7">
        <v>0</v>
      </c>
      <c r="E20" s="4" t="s">
        <v>25</v>
      </c>
      <c r="F20" s="8">
        <v>1</v>
      </c>
      <c r="G20" s="8">
        <v>0</v>
      </c>
      <c r="H20" s="8">
        <v>0</v>
      </c>
      <c r="I20" s="5" t="s">
        <v>25</v>
      </c>
      <c r="J20" s="7">
        <v>0</v>
      </c>
      <c r="K20" s="7">
        <v>0</v>
      </c>
      <c r="L20" s="7">
        <v>0</v>
      </c>
      <c r="M20" s="4" t="s">
        <v>25</v>
      </c>
      <c r="N20" s="8">
        <v>0</v>
      </c>
      <c r="O20" s="8">
        <v>0</v>
      </c>
      <c r="P20" s="8">
        <v>0</v>
      </c>
      <c r="Q20" s="5" t="s">
        <v>25</v>
      </c>
    </row>
    <row r="21" spans="1:17" x14ac:dyDescent="0.4">
      <c r="A21" s="6" t="s">
        <v>32</v>
      </c>
      <c r="B21" s="7">
        <v>0</v>
      </c>
      <c r="C21" s="7">
        <v>0</v>
      </c>
      <c r="D21" s="7">
        <v>0</v>
      </c>
      <c r="E21" s="4" t="s">
        <v>25</v>
      </c>
      <c r="F21" s="8">
        <v>0</v>
      </c>
      <c r="G21" s="8">
        <v>0</v>
      </c>
      <c r="H21" s="8">
        <v>0</v>
      </c>
      <c r="I21" s="5" t="s">
        <v>25</v>
      </c>
      <c r="J21" s="7">
        <v>0</v>
      </c>
      <c r="K21" s="7">
        <v>3</v>
      </c>
      <c r="L21" s="7">
        <v>0</v>
      </c>
      <c r="M21" s="4" t="s">
        <v>25</v>
      </c>
      <c r="N21" s="8">
        <v>0</v>
      </c>
      <c r="O21" s="8">
        <v>0</v>
      </c>
      <c r="P21" s="8">
        <v>0</v>
      </c>
      <c r="Q21" s="5" t="s">
        <v>25</v>
      </c>
    </row>
    <row r="22" spans="1:17" x14ac:dyDescent="0.4">
      <c r="A22" s="6" t="s">
        <v>33</v>
      </c>
      <c r="B22" s="7">
        <v>0</v>
      </c>
      <c r="C22" s="7">
        <v>0</v>
      </c>
      <c r="D22" s="7">
        <v>0</v>
      </c>
      <c r="E22" s="4" t="s">
        <v>25</v>
      </c>
      <c r="F22" s="8">
        <v>1</v>
      </c>
      <c r="G22" s="8">
        <v>0</v>
      </c>
      <c r="H22" s="8">
        <v>0</v>
      </c>
      <c r="I22" s="5" t="s">
        <v>25</v>
      </c>
      <c r="J22" s="7">
        <v>0</v>
      </c>
      <c r="K22" s="7">
        <v>4</v>
      </c>
      <c r="L22" s="7">
        <v>0</v>
      </c>
      <c r="M22" s="4" t="s">
        <v>25</v>
      </c>
      <c r="N22" s="8">
        <v>0</v>
      </c>
      <c r="O22" s="8">
        <v>1</v>
      </c>
      <c r="P22" s="8">
        <v>0</v>
      </c>
      <c r="Q22" s="5" t="s">
        <v>25</v>
      </c>
    </row>
    <row r="23" spans="1:17" x14ac:dyDescent="0.4">
      <c r="A23" s="6" t="s">
        <v>34</v>
      </c>
      <c r="B23" s="7">
        <v>0</v>
      </c>
      <c r="C23" s="7">
        <v>0</v>
      </c>
      <c r="D23" s="7">
        <v>0</v>
      </c>
      <c r="E23" s="4" t="s">
        <v>25</v>
      </c>
      <c r="F23" s="8">
        <v>0</v>
      </c>
      <c r="G23" s="8">
        <v>0</v>
      </c>
      <c r="H23" s="8">
        <v>0</v>
      </c>
      <c r="I23" s="5" t="s">
        <v>25</v>
      </c>
      <c r="J23" s="7">
        <v>0</v>
      </c>
      <c r="K23" s="7">
        <v>0</v>
      </c>
      <c r="L23" s="7">
        <v>0</v>
      </c>
      <c r="M23" s="4" t="s">
        <v>25</v>
      </c>
      <c r="N23" s="8">
        <v>0</v>
      </c>
      <c r="O23" s="8">
        <v>0</v>
      </c>
      <c r="P23" s="8">
        <v>0</v>
      </c>
      <c r="Q23" s="5" t="s">
        <v>25</v>
      </c>
    </row>
    <row r="24" spans="1:17" x14ac:dyDescent="0.4">
      <c r="A24" s="6" t="s">
        <v>35</v>
      </c>
      <c r="B24" s="7">
        <v>0</v>
      </c>
      <c r="C24" s="7">
        <v>0</v>
      </c>
      <c r="D24" s="7">
        <v>0</v>
      </c>
      <c r="E24" s="4" t="s">
        <v>25</v>
      </c>
      <c r="F24" s="8">
        <v>0</v>
      </c>
      <c r="G24" s="8">
        <v>0</v>
      </c>
      <c r="H24" s="8">
        <v>0</v>
      </c>
      <c r="I24" s="5" t="s">
        <v>25</v>
      </c>
      <c r="J24" s="7">
        <v>0</v>
      </c>
      <c r="K24" s="7">
        <v>0</v>
      </c>
      <c r="L24" s="7">
        <v>0</v>
      </c>
      <c r="M24" s="4" t="s">
        <v>25</v>
      </c>
      <c r="N24" s="8">
        <v>0</v>
      </c>
      <c r="O24" s="8">
        <v>0</v>
      </c>
      <c r="P24" s="8">
        <v>0</v>
      </c>
      <c r="Q24" s="5" t="s">
        <v>25</v>
      </c>
    </row>
    <row r="25" spans="1:17" x14ac:dyDescent="0.4">
      <c r="A25" s="6" t="s">
        <v>36</v>
      </c>
      <c r="B25" s="7">
        <v>0</v>
      </c>
      <c r="C25" s="7">
        <v>0</v>
      </c>
      <c r="D25" s="7">
        <v>0</v>
      </c>
      <c r="E25" s="4" t="s">
        <v>25</v>
      </c>
      <c r="F25" s="8">
        <v>0</v>
      </c>
      <c r="G25" s="8">
        <v>0</v>
      </c>
      <c r="H25" s="8">
        <v>0</v>
      </c>
      <c r="I25" s="5" t="s">
        <v>25</v>
      </c>
      <c r="J25" s="7">
        <v>0</v>
      </c>
      <c r="K25" s="7">
        <v>1</v>
      </c>
      <c r="L25" s="7">
        <v>0</v>
      </c>
      <c r="M25" s="4" t="s">
        <v>25</v>
      </c>
      <c r="N25" s="8">
        <v>0</v>
      </c>
      <c r="O25" s="8">
        <v>1</v>
      </c>
      <c r="P25" s="8">
        <v>0</v>
      </c>
      <c r="Q25" s="5" t="s">
        <v>25</v>
      </c>
    </row>
    <row r="26" spans="1:17" x14ac:dyDescent="0.4">
      <c r="A26" s="6" t="s">
        <v>37</v>
      </c>
      <c r="B26" s="7">
        <v>0</v>
      </c>
      <c r="C26" s="7">
        <v>0</v>
      </c>
      <c r="D26" s="7">
        <v>0</v>
      </c>
      <c r="E26" s="4" t="s">
        <v>25</v>
      </c>
      <c r="F26" s="8">
        <v>0</v>
      </c>
      <c r="G26" s="8">
        <v>0</v>
      </c>
      <c r="H26" s="8">
        <v>0</v>
      </c>
      <c r="I26" s="5" t="s">
        <v>25</v>
      </c>
      <c r="J26" s="7">
        <v>0</v>
      </c>
      <c r="K26" s="7">
        <v>1</v>
      </c>
      <c r="L26" s="7">
        <v>0</v>
      </c>
      <c r="M26" s="4" t="s">
        <v>25</v>
      </c>
      <c r="N26" s="8">
        <v>0</v>
      </c>
      <c r="O26" s="8">
        <v>0</v>
      </c>
      <c r="P26" s="8">
        <v>0</v>
      </c>
      <c r="Q26" s="5" t="s">
        <v>25</v>
      </c>
    </row>
    <row r="27" spans="1:17" x14ac:dyDescent="0.4">
      <c r="A27" s="6" t="s">
        <v>38</v>
      </c>
      <c r="B27" s="7">
        <v>0</v>
      </c>
      <c r="C27" s="7">
        <v>0</v>
      </c>
      <c r="D27" s="7">
        <v>0</v>
      </c>
      <c r="E27" s="4" t="s">
        <v>25</v>
      </c>
      <c r="F27" s="8">
        <v>0</v>
      </c>
      <c r="G27" s="8">
        <v>0</v>
      </c>
      <c r="H27" s="8">
        <v>0</v>
      </c>
      <c r="I27" s="5" t="s">
        <v>25</v>
      </c>
      <c r="J27" s="7">
        <v>0</v>
      </c>
      <c r="K27" s="7">
        <v>0</v>
      </c>
      <c r="L27" s="7">
        <v>0</v>
      </c>
      <c r="M27" s="4" t="s">
        <v>25</v>
      </c>
      <c r="N27" s="8">
        <v>0</v>
      </c>
      <c r="O27" s="8">
        <v>0</v>
      </c>
      <c r="P27" s="8">
        <v>0</v>
      </c>
      <c r="Q27" s="5" t="s">
        <v>25</v>
      </c>
    </row>
    <row r="28" spans="1:17" x14ac:dyDescent="0.4">
      <c r="A28" s="6" t="s">
        <v>39</v>
      </c>
      <c r="B28" s="7">
        <v>0</v>
      </c>
      <c r="C28" s="7">
        <v>0</v>
      </c>
      <c r="D28" s="7">
        <v>0</v>
      </c>
      <c r="E28" s="4" t="s">
        <v>25</v>
      </c>
      <c r="F28" s="8">
        <v>0</v>
      </c>
      <c r="G28" s="8">
        <v>0</v>
      </c>
      <c r="H28" s="8">
        <v>0</v>
      </c>
      <c r="I28" s="5" t="s">
        <v>25</v>
      </c>
      <c r="J28" s="7">
        <v>0</v>
      </c>
      <c r="K28" s="7">
        <v>0</v>
      </c>
      <c r="L28" s="7">
        <v>0</v>
      </c>
      <c r="M28" s="4" t="s">
        <v>25</v>
      </c>
      <c r="N28" s="8">
        <v>0</v>
      </c>
      <c r="O28" s="8">
        <v>1</v>
      </c>
      <c r="P28" s="8">
        <v>1</v>
      </c>
      <c r="Q28" s="5" t="s">
        <v>25</v>
      </c>
    </row>
    <row r="29" spans="1:17" hidden="1" x14ac:dyDescent="0.4">
      <c r="A29" s="6" t="s">
        <v>40</v>
      </c>
      <c r="B29" s="7"/>
      <c r="C29" s="7"/>
      <c r="D29" s="7"/>
      <c r="E29" s="7"/>
      <c r="F29" s="8"/>
      <c r="G29" s="8"/>
      <c r="H29" s="8"/>
      <c r="I29" s="8"/>
      <c r="J29" s="7"/>
      <c r="K29" s="7"/>
      <c r="L29" s="7"/>
      <c r="M29" s="7"/>
      <c r="N29" s="8"/>
      <c r="O29" s="8"/>
      <c r="P29" s="8"/>
      <c r="Q29" s="8"/>
    </row>
    <row r="30" spans="1:17" hidden="1" x14ac:dyDescent="0.4">
      <c r="A30" s="6" t="s">
        <v>41</v>
      </c>
      <c r="B30" s="7"/>
      <c r="C30" s="7"/>
      <c r="D30" s="7"/>
      <c r="E30" s="7"/>
      <c r="F30" s="8"/>
      <c r="G30" s="8"/>
      <c r="H30" s="8"/>
      <c r="I30" s="8"/>
      <c r="J30" s="7"/>
      <c r="K30" s="7"/>
      <c r="L30" s="7"/>
      <c r="M30" s="7"/>
      <c r="N30" s="8"/>
      <c r="O30" s="8"/>
      <c r="P30" s="8"/>
      <c r="Q30" s="8"/>
    </row>
    <row r="31" spans="1:17" x14ac:dyDescent="0.4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7" hidden="1" x14ac:dyDescent="0.4">
      <c r="A32" s="11" t="s">
        <v>42</v>
      </c>
      <c r="B32" s="12"/>
      <c r="C32" s="12"/>
      <c r="D32" s="12"/>
      <c r="E32" s="12"/>
      <c r="F32" s="13"/>
      <c r="G32" s="13"/>
      <c r="H32" s="13"/>
      <c r="I32" s="13"/>
      <c r="J32" s="12"/>
      <c r="K32" s="12"/>
      <c r="L32" s="12"/>
      <c r="M32" s="12"/>
      <c r="N32" s="13"/>
      <c r="O32" s="13"/>
      <c r="P32" s="13"/>
      <c r="Q32" s="13"/>
    </row>
    <row r="33" spans="1:17" hidden="1" x14ac:dyDescent="0.4">
      <c r="A33" s="6" t="s">
        <v>43</v>
      </c>
      <c r="B33" s="7"/>
      <c r="C33" s="7"/>
      <c r="D33" s="7"/>
      <c r="E33" s="7"/>
      <c r="F33" s="8"/>
      <c r="G33" s="8"/>
      <c r="H33" s="8"/>
      <c r="I33" s="8"/>
      <c r="J33" s="7"/>
      <c r="K33" s="7"/>
      <c r="L33" s="7"/>
      <c r="M33" s="7"/>
      <c r="N33" s="8"/>
      <c r="O33" s="8"/>
      <c r="P33" s="8"/>
      <c r="Q33" s="8"/>
    </row>
    <row r="34" spans="1:17" hidden="1" x14ac:dyDescent="0.4">
      <c r="A34" s="6" t="s">
        <v>44</v>
      </c>
      <c r="B34" s="7"/>
      <c r="C34" s="7"/>
      <c r="D34" s="7"/>
      <c r="E34" s="7"/>
      <c r="F34" s="8"/>
      <c r="G34" s="8"/>
      <c r="H34" s="8"/>
      <c r="I34" s="8"/>
      <c r="J34" s="7"/>
      <c r="K34" s="7"/>
      <c r="L34" s="7"/>
      <c r="M34" s="7"/>
      <c r="N34" s="8"/>
      <c r="O34" s="8"/>
      <c r="P34" s="8"/>
      <c r="Q34" s="8"/>
    </row>
    <row r="35" spans="1:17" hidden="1" x14ac:dyDescent="0.4">
      <c r="A35" s="6" t="s">
        <v>45</v>
      </c>
      <c r="B35" s="7"/>
      <c r="C35" s="7"/>
      <c r="D35" s="7"/>
      <c r="E35" s="7"/>
      <c r="F35" s="8"/>
      <c r="G35" s="8"/>
      <c r="H35" s="8"/>
      <c r="I35" s="8"/>
      <c r="J35" s="7"/>
      <c r="K35" s="7"/>
      <c r="L35" s="7"/>
      <c r="M35" s="7"/>
      <c r="N35" s="8"/>
      <c r="O35" s="8"/>
      <c r="P35" s="8"/>
      <c r="Q35" s="8"/>
    </row>
    <row r="36" spans="1:17" hidden="1" x14ac:dyDescent="0.4">
      <c r="A36" s="6" t="s">
        <v>46</v>
      </c>
      <c r="B36" s="7"/>
      <c r="C36" s="7"/>
      <c r="D36" s="7"/>
      <c r="E36" s="7"/>
      <c r="F36" s="8"/>
      <c r="G36" s="8"/>
      <c r="H36" s="8"/>
      <c r="I36" s="8"/>
      <c r="J36" s="7"/>
      <c r="K36" s="7"/>
      <c r="L36" s="7"/>
      <c r="M36" s="7"/>
      <c r="N36" s="8"/>
      <c r="O36" s="8"/>
      <c r="P36" s="8"/>
      <c r="Q36" s="8"/>
    </row>
    <row r="37" spans="1:17" hidden="1" x14ac:dyDescent="0.4">
      <c r="A37" s="6" t="s">
        <v>47</v>
      </c>
      <c r="B37" s="7"/>
      <c r="C37" s="7"/>
      <c r="D37" s="7"/>
      <c r="E37" s="7"/>
      <c r="F37" s="8"/>
      <c r="G37" s="8"/>
      <c r="H37" s="8"/>
      <c r="I37" s="8"/>
      <c r="J37" s="7"/>
      <c r="K37" s="7"/>
      <c r="L37" s="7"/>
      <c r="M37" s="7"/>
      <c r="N37" s="8"/>
      <c r="O37" s="8"/>
      <c r="P37" s="8"/>
      <c r="Q37" s="8"/>
    </row>
    <row r="38" spans="1:17" hidden="1" x14ac:dyDescent="0.4">
      <c r="A38" s="6" t="s">
        <v>48</v>
      </c>
      <c r="B38" s="7"/>
      <c r="C38" s="7"/>
      <c r="D38" s="7"/>
      <c r="E38" s="7"/>
      <c r="F38" s="8"/>
      <c r="G38" s="8"/>
      <c r="H38" s="8"/>
      <c r="I38" s="8"/>
      <c r="J38" s="7"/>
      <c r="K38" s="7"/>
      <c r="L38" s="7"/>
      <c r="M38" s="7"/>
      <c r="N38" s="8"/>
      <c r="O38" s="8"/>
      <c r="P38" s="8"/>
      <c r="Q38" s="8"/>
    </row>
    <row r="39" spans="1:17" hidden="1" x14ac:dyDescent="0.4">
      <c r="A39" s="6" t="s">
        <v>49</v>
      </c>
      <c r="B39" s="7"/>
      <c r="C39" s="7"/>
      <c r="D39" s="7"/>
      <c r="E39" s="7"/>
      <c r="F39" s="8"/>
      <c r="G39" s="8"/>
      <c r="H39" s="8"/>
      <c r="I39" s="8"/>
      <c r="J39" s="7"/>
      <c r="K39" s="7"/>
      <c r="L39" s="7"/>
      <c r="M39" s="7"/>
      <c r="N39" s="8"/>
      <c r="O39" s="8"/>
      <c r="P39" s="8"/>
      <c r="Q39" s="8"/>
    </row>
    <row r="40" spans="1:17" hidden="1" x14ac:dyDescent="0.4">
      <c r="A40" s="6" t="s">
        <v>50</v>
      </c>
      <c r="B40" s="7"/>
      <c r="C40" s="7"/>
      <c r="D40" s="7"/>
      <c r="E40" s="7"/>
      <c r="F40" s="8"/>
      <c r="G40" s="8"/>
      <c r="H40" s="8"/>
      <c r="I40" s="8"/>
      <c r="J40" s="7"/>
      <c r="K40" s="7"/>
      <c r="L40" s="7"/>
      <c r="M40" s="7"/>
      <c r="N40" s="8"/>
      <c r="O40" s="8"/>
      <c r="P40" s="8"/>
      <c r="Q40" s="8"/>
    </row>
    <row r="41" spans="1:17" hidden="1" x14ac:dyDescent="0.4">
      <c r="A41" s="6" t="s">
        <v>51</v>
      </c>
      <c r="B41" s="7"/>
      <c r="C41" s="7"/>
      <c r="D41" s="7"/>
      <c r="E41" s="7"/>
      <c r="F41" s="8"/>
      <c r="G41" s="8"/>
      <c r="H41" s="8"/>
      <c r="I41" s="8"/>
      <c r="J41" s="7"/>
      <c r="K41" s="7"/>
      <c r="L41" s="7"/>
      <c r="M41" s="7"/>
      <c r="N41" s="8"/>
      <c r="O41" s="8"/>
      <c r="P41" s="8"/>
      <c r="Q41" s="8"/>
    </row>
    <row r="42" spans="1:17" hidden="1" x14ac:dyDescent="0.4">
      <c r="A42" s="6" t="s">
        <v>52</v>
      </c>
      <c r="B42" s="7"/>
      <c r="C42" s="7"/>
      <c r="D42" s="7"/>
      <c r="E42" s="7"/>
      <c r="F42" s="8"/>
      <c r="G42" s="8"/>
      <c r="H42" s="8"/>
      <c r="I42" s="8"/>
      <c r="J42" s="7"/>
      <c r="K42" s="7"/>
      <c r="L42" s="7"/>
      <c r="M42" s="7"/>
      <c r="N42" s="8"/>
      <c r="O42" s="8"/>
      <c r="P42" s="8"/>
      <c r="Q42" s="8"/>
    </row>
    <row r="43" spans="1:17" hidden="1" x14ac:dyDescent="0.4">
      <c r="A43" s="6" t="s">
        <v>53</v>
      </c>
      <c r="B43" s="7"/>
      <c r="C43" s="7"/>
      <c r="D43" s="7"/>
      <c r="E43" s="7"/>
      <c r="F43" s="8"/>
      <c r="G43" s="8"/>
      <c r="H43" s="8"/>
      <c r="I43" s="8"/>
      <c r="J43" s="7"/>
      <c r="K43" s="7"/>
      <c r="L43" s="7"/>
      <c r="M43" s="7"/>
      <c r="N43" s="8"/>
      <c r="O43" s="8"/>
      <c r="P43" s="8"/>
      <c r="Q43" s="8"/>
    </row>
    <row r="44" spans="1:17" hidden="1" x14ac:dyDescent="0.4">
      <c r="A44" s="6" t="s">
        <v>54</v>
      </c>
      <c r="B44" s="7"/>
      <c r="C44" s="7"/>
      <c r="D44" s="7"/>
      <c r="E44" s="7"/>
      <c r="F44" s="8"/>
      <c r="G44" s="8"/>
      <c r="H44" s="8"/>
      <c r="I44" s="8"/>
      <c r="J44" s="7"/>
      <c r="K44" s="7"/>
      <c r="L44" s="7"/>
      <c r="M44" s="7"/>
      <c r="N44" s="8"/>
      <c r="O44" s="8"/>
      <c r="P44" s="8"/>
      <c r="Q44" s="8"/>
    </row>
    <row r="45" spans="1:17" hidden="1" x14ac:dyDescent="0.4">
      <c r="A45" s="6" t="s">
        <v>55</v>
      </c>
      <c r="B45" s="7"/>
      <c r="C45" s="7"/>
      <c r="D45" s="7"/>
      <c r="E45" s="7"/>
      <c r="F45" s="8"/>
      <c r="G45" s="8"/>
      <c r="H45" s="8"/>
      <c r="I45" s="8"/>
      <c r="J45" s="7"/>
      <c r="K45" s="7"/>
      <c r="L45" s="7"/>
      <c r="M45" s="7"/>
      <c r="N45" s="8"/>
      <c r="O45" s="8"/>
      <c r="P45" s="8"/>
      <c r="Q45" s="8"/>
    </row>
    <row r="46" spans="1:17" hidden="1" x14ac:dyDescent="0.4">
      <c r="A46" s="6" t="s">
        <v>56</v>
      </c>
      <c r="B46" s="7"/>
      <c r="C46" s="7"/>
      <c r="D46" s="7"/>
      <c r="E46" s="7"/>
      <c r="F46" s="8"/>
      <c r="G46" s="8"/>
      <c r="H46" s="8"/>
      <c r="I46" s="8"/>
      <c r="J46" s="7"/>
      <c r="K46" s="7"/>
      <c r="L46" s="7"/>
      <c r="M46" s="7"/>
      <c r="N46" s="8"/>
      <c r="O46" s="8"/>
      <c r="P46" s="8"/>
      <c r="Q46" s="8"/>
    </row>
    <row r="47" spans="1:17" ht="12.75" hidden="1" customHeight="1" x14ac:dyDescent="0.4">
      <c r="A47" s="6" t="s">
        <v>57</v>
      </c>
      <c r="B47" s="7"/>
      <c r="C47" s="7"/>
      <c r="D47" s="7"/>
      <c r="E47" s="7"/>
      <c r="F47" s="8"/>
      <c r="G47" s="8"/>
      <c r="H47" s="8"/>
      <c r="I47" s="8"/>
      <c r="J47" s="7"/>
      <c r="K47" s="7"/>
      <c r="L47" s="7"/>
      <c r="M47" s="7"/>
      <c r="N47" s="8"/>
      <c r="O47" s="8"/>
      <c r="P47" s="8"/>
      <c r="Q47" s="8"/>
    </row>
    <row r="48" spans="1:17" x14ac:dyDescent="0.4">
      <c r="A48" s="6" t="s">
        <v>58</v>
      </c>
      <c r="B48" s="7">
        <v>0</v>
      </c>
      <c r="C48" s="7">
        <v>0</v>
      </c>
      <c r="D48" s="7">
        <v>0</v>
      </c>
      <c r="E48" s="4" t="s">
        <v>25</v>
      </c>
      <c r="F48" s="8">
        <v>0</v>
      </c>
      <c r="G48" s="8">
        <v>0</v>
      </c>
      <c r="H48" s="8">
        <v>0</v>
      </c>
      <c r="I48" s="5" t="s">
        <v>25</v>
      </c>
      <c r="J48" s="7">
        <v>0</v>
      </c>
      <c r="K48" s="7">
        <v>1</v>
      </c>
      <c r="L48" s="7">
        <v>0</v>
      </c>
      <c r="M48" s="4" t="s">
        <v>25</v>
      </c>
      <c r="N48" s="8">
        <v>0</v>
      </c>
      <c r="O48" s="8">
        <v>2</v>
      </c>
      <c r="P48" s="8">
        <v>0</v>
      </c>
      <c r="Q48" s="5" t="s">
        <v>25</v>
      </c>
    </row>
    <row r="49" spans="1:17" x14ac:dyDescent="0.4">
      <c r="A49" s="6" t="s">
        <v>59</v>
      </c>
      <c r="B49" s="7">
        <v>0</v>
      </c>
      <c r="C49" s="7">
        <v>0</v>
      </c>
      <c r="D49" s="7">
        <v>0</v>
      </c>
      <c r="E49" s="4" t="s">
        <v>25</v>
      </c>
      <c r="F49" s="8">
        <v>0</v>
      </c>
      <c r="G49" s="8">
        <v>0</v>
      </c>
      <c r="H49" s="8">
        <v>0</v>
      </c>
      <c r="I49" s="5" t="s">
        <v>25</v>
      </c>
      <c r="J49" s="7">
        <v>0</v>
      </c>
      <c r="K49" s="7">
        <v>1</v>
      </c>
      <c r="L49" s="7">
        <v>0</v>
      </c>
      <c r="M49" s="4" t="s">
        <v>25</v>
      </c>
      <c r="N49" s="8">
        <v>0</v>
      </c>
      <c r="O49" s="8">
        <v>1</v>
      </c>
      <c r="P49" s="8">
        <v>0</v>
      </c>
      <c r="Q49" s="5" t="s">
        <v>25</v>
      </c>
    </row>
    <row r="50" spans="1:17" x14ac:dyDescent="0.4">
      <c r="A50" s="6" t="s">
        <v>60</v>
      </c>
      <c r="B50" s="7">
        <v>0</v>
      </c>
      <c r="C50" s="7">
        <v>0</v>
      </c>
      <c r="D50" s="7">
        <v>0</v>
      </c>
      <c r="E50" s="4" t="s">
        <v>25</v>
      </c>
      <c r="F50" s="8">
        <v>0</v>
      </c>
      <c r="G50" s="8">
        <v>0</v>
      </c>
      <c r="H50" s="8">
        <v>0</v>
      </c>
      <c r="I50" s="5" t="s">
        <v>25</v>
      </c>
      <c r="J50" s="7">
        <v>0</v>
      </c>
      <c r="K50" s="7">
        <v>1</v>
      </c>
      <c r="L50" s="7">
        <v>0</v>
      </c>
      <c r="M50" s="4" t="s">
        <v>25</v>
      </c>
      <c r="N50" s="8">
        <v>0</v>
      </c>
      <c r="O50" s="8">
        <v>0</v>
      </c>
      <c r="P50" s="8">
        <v>1</v>
      </c>
      <c r="Q50" s="5" t="s">
        <v>25</v>
      </c>
    </row>
    <row r="51" spans="1:17" ht="12.75" customHeight="1" x14ac:dyDescent="0.4">
      <c r="A51" s="6" t="s">
        <v>61</v>
      </c>
      <c r="B51" s="7">
        <v>0</v>
      </c>
      <c r="C51" s="7">
        <v>0</v>
      </c>
      <c r="D51" s="7">
        <v>0</v>
      </c>
      <c r="E51" s="4" t="s">
        <v>25</v>
      </c>
      <c r="F51" s="8">
        <v>0</v>
      </c>
      <c r="G51" s="8">
        <v>0</v>
      </c>
      <c r="H51" s="8">
        <v>0</v>
      </c>
      <c r="I51" s="5" t="s">
        <v>25</v>
      </c>
      <c r="J51" s="7">
        <v>1</v>
      </c>
      <c r="K51" s="7">
        <v>0</v>
      </c>
      <c r="L51" s="7">
        <v>0</v>
      </c>
      <c r="M51" s="4" t="s">
        <v>25</v>
      </c>
      <c r="N51" s="8">
        <v>0</v>
      </c>
      <c r="O51" s="8">
        <v>9</v>
      </c>
      <c r="P51" s="8">
        <v>2</v>
      </c>
      <c r="Q51" s="5" t="s">
        <v>25</v>
      </c>
    </row>
    <row r="52" spans="1:17" x14ac:dyDescent="0.4">
      <c r="A52" s="7" t="s">
        <v>62</v>
      </c>
      <c r="B52" s="7">
        <v>0</v>
      </c>
      <c r="C52" s="7">
        <v>0</v>
      </c>
      <c r="D52" s="7">
        <v>0</v>
      </c>
      <c r="E52" s="4" t="s">
        <v>25</v>
      </c>
      <c r="F52" s="8">
        <v>1</v>
      </c>
      <c r="G52" s="8">
        <v>0</v>
      </c>
      <c r="H52" s="8">
        <v>0</v>
      </c>
      <c r="I52" s="5" t="s">
        <v>25</v>
      </c>
      <c r="J52" s="7">
        <v>0</v>
      </c>
      <c r="K52" s="7">
        <v>0</v>
      </c>
      <c r="L52" s="7">
        <v>0</v>
      </c>
      <c r="M52" s="4" t="s">
        <v>25</v>
      </c>
      <c r="N52" s="8">
        <v>0</v>
      </c>
      <c r="O52" s="8">
        <v>2</v>
      </c>
      <c r="P52" s="8">
        <v>2</v>
      </c>
      <c r="Q52" s="5" t="s">
        <v>25</v>
      </c>
    </row>
    <row r="53" spans="1:17" x14ac:dyDescent="0.4">
      <c r="A53" s="7" t="s">
        <v>63</v>
      </c>
      <c r="B53" s="7">
        <v>0</v>
      </c>
      <c r="C53" s="7">
        <v>0</v>
      </c>
      <c r="D53" s="7">
        <v>0</v>
      </c>
      <c r="E53" s="4" t="s">
        <v>25</v>
      </c>
      <c r="F53" s="8">
        <v>0</v>
      </c>
      <c r="G53" s="8">
        <v>0</v>
      </c>
      <c r="H53" s="8">
        <v>0</v>
      </c>
      <c r="I53" s="5" t="s">
        <v>25</v>
      </c>
      <c r="J53" s="7">
        <v>0</v>
      </c>
      <c r="K53" s="7">
        <v>1</v>
      </c>
      <c r="L53" s="7">
        <v>0</v>
      </c>
      <c r="M53" s="4" t="s">
        <v>25</v>
      </c>
      <c r="N53" s="8">
        <v>0</v>
      </c>
      <c r="O53" s="8">
        <v>0</v>
      </c>
      <c r="P53" s="8">
        <v>2</v>
      </c>
      <c r="Q53" s="5" t="s">
        <v>25</v>
      </c>
    </row>
    <row r="54" spans="1:17" x14ac:dyDescent="0.4">
      <c r="A54" s="7" t="s">
        <v>64</v>
      </c>
      <c r="B54" s="7">
        <v>0</v>
      </c>
      <c r="C54" s="7">
        <v>0</v>
      </c>
      <c r="D54" s="7">
        <v>0</v>
      </c>
      <c r="E54" s="4" t="s">
        <v>25</v>
      </c>
      <c r="F54" s="8">
        <v>0</v>
      </c>
      <c r="G54" s="8">
        <v>0</v>
      </c>
      <c r="H54" s="8">
        <v>0</v>
      </c>
      <c r="I54" s="5" t="s">
        <v>25</v>
      </c>
      <c r="J54" s="7">
        <v>1</v>
      </c>
      <c r="K54" s="7">
        <v>0</v>
      </c>
      <c r="L54" s="7">
        <v>0</v>
      </c>
      <c r="M54" s="4" t="s">
        <v>25</v>
      </c>
      <c r="N54" s="8">
        <v>0</v>
      </c>
      <c r="O54" s="8">
        <v>0</v>
      </c>
      <c r="P54" s="8">
        <v>1</v>
      </c>
      <c r="Q54" s="5" t="s">
        <v>25</v>
      </c>
    </row>
    <row r="55" spans="1:17" x14ac:dyDescent="0.4">
      <c r="A55" s="7" t="s">
        <v>65</v>
      </c>
      <c r="B55" s="7">
        <v>0</v>
      </c>
      <c r="C55" s="7">
        <v>0</v>
      </c>
      <c r="D55" s="7">
        <v>0</v>
      </c>
      <c r="E55" s="4" t="s">
        <v>25</v>
      </c>
      <c r="F55" s="8">
        <v>0</v>
      </c>
      <c r="G55" s="8">
        <v>0</v>
      </c>
      <c r="H55" s="8">
        <v>0</v>
      </c>
      <c r="I55" s="5" t="s">
        <v>25</v>
      </c>
      <c r="J55" s="7">
        <v>0</v>
      </c>
      <c r="K55" s="7">
        <v>0</v>
      </c>
      <c r="L55" s="7">
        <v>0</v>
      </c>
      <c r="M55" s="4" t="s">
        <v>25</v>
      </c>
      <c r="N55" s="8">
        <v>0</v>
      </c>
      <c r="O55" s="8">
        <v>0</v>
      </c>
      <c r="P55" s="8">
        <v>1</v>
      </c>
      <c r="Q55" s="5" t="s">
        <v>25</v>
      </c>
    </row>
    <row r="56" spans="1:17" x14ac:dyDescent="0.4">
      <c r="A56" s="7" t="s">
        <v>66</v>
      </c>
      <c r="B56" s="7">
        <v>0</v>
      </c>
      <c r="C56" s="7">
        <v>0</v>
      </c>
      <c r="D56" s="7">
        <v>0</v>
      </c>
      <c r="E56" s="4" t="s">
        <v>25</v>
      </c>
      <c r="F56" s="8">
        <v>0</v>
      </c>
      <c r="G56" s="8">
        <v>0</v>
      </c>
      <c r="H56" s="8">
        <v>0</v>
      </c>
      <c r="I56" s="5" t="s">
        <v>25</v>
      </c>
      <c r="J56" s="7">
        <v>0</v>
      </c>
      <c r="K56" s="7">
        <v>0</v>
      </c>
      <c r="L56" s="7">
        <v>0</v>
      </c>
      <c r="M56" s="4" t="s">
        <v>25</v>
      </c>
      <c r="N56" s="8">
        <v>0</v>
      </c>
      <c r="O56" s="8">
        <v>1</v>
      </c>
      <c r="P56" s="8">
        <v>3</v>
      </c>
      <c r="Q56" s="5" t="s">
        <v>25</v>
      </c>
    </row>
    <row r="57" spans="1:17" x14ac:dyDescent="0.4">
      <c r="A57" s="7" t="s">
        <v>67</v>
      </c>
      <c r="B57" s="7">
        <v>0</v>
      </c>
      <c r="C57" s="7">
        <v>0</v>
      </c>
      <c r="D57" s="7">
        <v>0</v>
      </c>
      <c r="E57" s="4" t="s">
        <v>25</v>
      </c>
      <c r="F57" s="8">
        <v>0</v>
      </c>
      <c r="G57" s="8">
        <v>0</v>
      </c>
      <c r="H57" s="8">
        <v>0</v>
      </c>
      <c r="I57" s="5" t="s">
        <v>25</v>
      </c>
      <c r="J57" s="7">
        <v>0</v>
      </c>
      <c r="K57" s="7">
        <v>1</v>
      </c>
      <c r="L57" s="7">
        <v>0</v>
      </c>
      <c r="M57" s="4" t="s">
        <v>25</v>
      </c>
      <c r="N57" s="8">
        <v>0</v>
      </c>
      <c r="O57" s="8">
        <v>1</v>
      </c>
      <c r="P57" s="8">
        <v>0</v>
      </c>
      <c r="Q57" s="5" t="s">
        <v>25</v>
      </c>
    </row>
    <row r="58" spans="1:17" hidden="1" x14ac:dyDescent="0.4">
      <c r="A58" s="7" t="s">
        <v>68</v>
      </c>
      <c r="B58" s="7"/>
      <c r="C58" s="7"/>
      <c r="D58" s="7"/>
      <c r="E58" s="7"/>
      <c r="F58" s="8"/>
      <c r="G58" s="8"/>
      <c r="H58" s="8"/>
      <c r="I58" s="8"/>
      <c r="J58" s="7"/>
      <c r="K58" s="7"/>
      <c r="L58" s="7"/>
      <c r="M58" s="7"/>
      <c r="N58" s="8"/>
      <c r="O58" s="8"/>
      <c r="P58" s="8"/>
      <c r="Q58" s="8"/>
    </row>
    <row r="59" spans="1:17" hidden="1" x14ac:dyDescent="0.4">
      <c r="A59" s="7" t="s">
        <v>69</v>
      </c>
      <c r="B59" s="7"/>
      <c r="C59" s="7"/>
      <c r="D59" s="7"/>
      <c r="E59" s="7"/>
      <c r="F59" s="8"/>
      <c r="G59" s="8"/>
      <c r="H59" s="8"/>
      <c r="I59" s="8"/>
      <c r="J59" s="7"/>
      <c r="K59" s="7"/>
      <c r="L59" s="7"/>
      <c r="M59" s="7"/>
      <c r="N59" s="8"/>
      <c r="O59" s="8"/>
      <c r="P59" s="8"/>
      <c r="Q59" s="8"/>
    </row>
    <row r="60" spans="1:17" x14ac:dyDescent="0.4">
      <c r="A60" s="14" t="s">
        <v>70</v>
      </c>
    </row>
    <row r="61" spans="1:17" hidden="1" x14ac:dyDescent="0.4">
      <c r="A61" s="15" t="s">
        <v>71</v>
      </c>
      <c r="B61" s="29">
        <f>B12</f>
        <v>0</v>
      </c>
      <c r="C61" s="29"/>
      <c r="D61" s="29"/>
      <c r="E61" s="29"/>
      <c r="F61" s="30" t="str">
        <f>F12</f>
        <v>Eddy Street</v>
      </c>
      <c r="G61" s="30"/>
      <c r="H61" s="30"/>
      <c r="I61" s="30"/>
      <c r="J61" s="29" t="str">
        <f>J12</f>
        <v>Washington Street</v>
      </c>
      <c r="K61" s="29"/>
      <c r="L61" s="29"/>
      <c r="M61" s="29"/>
      <c r="N61" s="30" t="str">
        <f>N12</f>
        <v>Washington Street</v>
      </c>
      <c r="O61" s="30"/>
      <c r="P61" s="30"/>
      <c r="Q61" s="30"/>
    </row>
    <row r="62" spans="1:17" ht="12.6" hidden="1" x14ac:dyDescent="0.45">
      <c r="A62" s="16" t="e">
        <f>#REF!</f>
        <v>#REF!</v>
      </c>
      <c r="B62" s="31" t="str">
        <f>B13</f>
        <v>Northbound</v>
      </c>
      <c r="C62" s="31"/>
      <c r="D62" s="31"/>
      <c r="E62" s="31"/>
      <c r="F62" s="32" t="str">
        <f>F13</f>
        <v>Southbound</v>
      </c>
      <c r="G62" s="32"/>
      <c r="H62" s="32"/>
      <c r="I62" s="32"/>
      <c r="J62" s="31" t="str">
        <f>J13</f>
        <v>Eastbound</v>
      </c>
      <c r="K62" s="31"/>
      <c r="L62" s="31"/>
      <c r="M62" s="31"/>
      <c r="N62" s="32" t="str">
        <f>N13</f>
        <v>Westbound</v>
      </c>
      <c r="O62" s="32"/>
      <c r="P62" s="32"/>
      <c r="Q62" s="32"/>
    </row>
    <row r="63" spans="1:17" ht="12.6" hidden="1" x14ac:dyDescent="0.45">
      <c r="A63" s="17" t="s">
        <v>72</v>
      </c>
      <c r="B63" s="18" t="str">
        <f t="shared" ref="B63:Q63" si="0">B14</f>
        <v>Left</v>
      </c>
      <c r="C63" s="18" t="str">
        <f t="shared" si="0"/>
        <v>Thru</v>
      </c>
      <c r="D63" s="18" t="str">
        <f t="shared" si="0"/>
        <v>Right</v>
      </c>
      <c r="E63" s="18" t="str">
        <f t="shared" si="0"/>
        <v>-</v>
      </c>
      <c r="F63" s="19" t="str">
        <f t="shared" si="0"/>
        <v>Left</v>
      </c>
      <c r="G63" s="19" t="str">
        <f t="shared" si="0"/>
        <v>Thru</v>
      </c>
      <c r="H63" s="19" t="str">
        <f t="shared" si="0"/>
        <v>Right</v>
      </c>
      <c r="I63" s="19" t="str">
        <f t="shared" si="0"/>
        <v>-</v>
      </c>
      <c r="J63" s="18" t="str">
        <f t="shared" si="0"/>
        <v>Left</v>
      </c>
      <c r="K63" s="18" t="str">
        <f t="shared" si="0"/>
        <v>Thru</v>
      </c>
      <c r="L63" s="18" t="str">
        <f t="shared" si="0"/>
        <v>Right</v>
      </c>
      <c r="M63" s="18" t="str">
        <f t="shared" si="0"/>
        <v>-</v>
      </c>
      <c r="N63" s="19" t="str">
        <f t="shared" si="0"/>
        <v>Left</v>
      </c>
      <c r="O63" s="19" t="str">
        <f t="shared" si="0"/>
        <v>Thru</v>
      </c>
      <c r="P63" s="19" t="str">
        <f t="shared" si="0"/>
        <v>Right</v>
      </c>
      <c r="Q63" s="19" t="str">
        <f t="shared" si="0"/>
        <v>-</v>
      </c>
    </row>
    <row r="64" spans="1:17" ht="12.6" hidden="1" x14ac:dyDescent="0.45">
      <c r="A64" s="20" t="e">
        <f>#REF!</f>
        <v>#REF!</v>
      </c>
      <c r="B64" s="21" t="e">
        <f>VLOOKUP(1,#REF!,2,FALSE())</f>
        <v>#REF!</v>
      </c>
      <c r="C64" s="21" t="e">
        <f>VLOOKUP(1,#REF!,3,FALSE())</f>
        <v>#REF!</v>
      </c>
      <c r="D64" s="21" t="e">
        <f>VLOOKUP(1,#REF!,4,FALSE())</f>
        <v>#REF!</v>
      </c>
      <c r="E64" s="21" t="e">
        <f>VLOOKUP(1,#REF!,5,FALSE())</f>
        <v>#REF!</v>
      </c>
      <c r="F64" s="22" t="e">
        <f>VLOOKUP(1,#REF!,6,FALSE())</f>
        <v>#REF!</v>
      </c>
      <c r="G64" s="22" t="e">
        <f>VLOOKUP(1,#REF!,7,FALSE())</f>
        <v>#REF!</v>
      </c>
      <c r="H64" s="22" t="e">
        <f>VLOOKUP(1,#REF!,8,FALSE())</f>
        <v>#REF!</v>
      </c>
      <c r="I64" s="22" t="e">
        <f>VLOOKUP(1,#REF!,9,FALSE())</f>
        <v>#REF!</v>
      </c>
      <c r="J64" s="21" t="e">
        <f>VLOOKUP(1,#REF!,10,FALSE())</f>
        <v>#REF!</v>
      </c>
      <c r="K64" s="21" t="e">
        <f>VLOOKUP(1,#REF!,11,FALSE())</f>
        <v>#REF!</v>
      </c>
      <c r="L64" s="21" t="e">
        <f>VLOOKUP(1,#REF!,12,FALSE())</f>
        <v>#REF!</v>
      </c>
      <c r="M64" s="21" t="e">
        <f>VLOOKUP(1,#REF!,13,FALSE())</f>
        <v>#REF!</v>
      </c>
      <c r="N64" s="22" t="e">
        <f>VLOOKUP(1,#REF!,14,FALSE())</f>
        <v>#REF!</v>
      </c>
      <c r="O64" s="22" t="e">
        <f>VLOOKUP(1,#REF!,15,FALSE())</f>
        <v>#REF!</v>
      </c>
      <c r="P64" s="22" t="e">
        <f>VLOOKUP(1,#REF!,16,FALSE())</f>
        <v>#REF!</v>
      </c>
      <c r="Q64" s="22" t="e">
        <f>VLOOKUP(1,#REF!,17,FALSE())</f>
        <v>#REF!</v>
      </c>
    </row>
    <row r="65" spans="1:17" hidden="1" x14ac:dyDescent="0.4"/>
    <row r="66" spans="1:17" ht="12.75" hidden="1" customHeight="1" x14ac:dyDescent="0.4">
      <c r="A66" s="15" t="s">
        <v>73</v>
      </c>
      <c r="B66" s="33">
        <f>B61</f>
        <v>0</v>
      </c>
      <c r="C66" s="33"/>
      <c r="D66" s="33"/>
      <c r="E66" s="33"/>
      <c r="F66" s="30" t="str">
        <f>F61</f>
        <v>Eddy Street</v>
      </c>
      <c r="G66" s="30"/>
      <c r="H66" s="30"/>
      <c r="I66" s="30"/>
      <c r="J66" s="29" t="str">
        <f>J61</f>
        <v>Washington Street</v>
      </c>
      <c r="K66" s="29"/>
      <c r="L66" s="29"/>
      <c r="M66" s="29"/>
      <c r="N66" s="30" t="str">
        <f>N61</f>
        <v>Washington Street</v>
      </c>
      <c r="O66" s="30"/>
      <c r="P66" s="30"/>
      <c r="Q66" s="30"/>
    </row>
    <row r="67" spans="1:17" ht="12.75" hidden="1" customHeight="1" x14ac:dyDescent="0.45">
      <c r="A67" s="16" t="e">
        <f>#REF!</f>
        <v>#REF!</v>
      </c>
      <c r="B67" s="34" t="str">
        <f>B62</f>
        <v>Northbound</v>
      </c>
      <c r="C67" s="34"/>
      <c r="D67" s="34"/>
      <c r="E67" s="34"/>
      <c r="F67" s="32" t="str">
        <f>F62</f>
        <v>Southbound</v>
      </c>
      <c r="G67" s="32"/>
      <c r="H67" s="32"/>
      <c r="I67" s="32"/>
      <c r="J67" s="31" t="str">
        <f>J62</f>
        <v>Eastbound</v>
      </c>
      <c r="K67" s="31"/>
      <c r="L67" s="31"/>
      <c r="M67" s="31"/>
      <c r="N67" s="32" t="str">
        <f>N62</f>
        <v>Westbound</v>
      </c>
      <c r="O67" s="32"/>
      <c r="P67" s="32"/>
      <c r="Q67" s="32"/>
    </row>
    <row r="68" spans="1:17" ht="12.6" hidden="1" x14ac:dyDescent="0.45">
      <c r="A68" s="17" t="s">
        <v>72</v>
      </c>
      <c r="B68" s="18" t="str">
        <f t="shared" ref="B68:Q68" si="1">B63</f>
        <v>Left</v>
      </c>
      <c r="C68" s="18" t="str">
        <f t="shared" si="1"/>
        <v>Thru</v>
      </c>
      <c r="D68" s="18" t="str">
        <f t="shared" si="1"/>
        <v>Right</v>
      </c>
      <c r="E68" s="18" t="str">
        <f t="shared" si="1"/>
        <v>-</v>
      </c>
      <c r="F68" s="23" t="str">
        <f t="shared" si="1"/>
        <v>Left</v>
      </c>
      <c r="G68" s="23" t="str">
        <f t="shared" si="1"/>
        <v>Thru</v>
      </c>
      <c r="H68" s="23" t="str">
        <f t="shared" si="1"/>
        <v>Right</v>
      </c>
      <c r="I68" s="23" t="str">
        <f t="shared" si="1"/>
        <v>-</v>
      </c>
      <c r="J68" s="26" t="str">
        <f t="shared" si="1"/>
        <v>Left</v>
      </c>
      <c r="K68" s="26" t="str">
        <f t="shared" si="1"/>
        <v>Thru</v>
      </c>
      <c r="L68" s="26" t="str">
        <f t="shared" si="1"/>
        <v>Right</v>
      </c>
      <c r="M68" s="26" t="str">
        <f t="shared" si="1"/>
        <v>-</v>
      </c>
      <c r="N68" s="23" t="str">
        <f t="shared" si="1"/>
        <v>Left</v>
      </c>
      <c r="O68" s="23" t="str">
        <f t="shared" si="1"/>
        <v>Thru</v>
      </c>
      <c r="P68" s="23" t="str">
        <f t="shared" si="1"/>
        <v>Right</v>
      </c>
      <c r="Q68" s="23" t="str">
        <f t="shared" si="1"/>
        <v>-</v>
      </c>
    </row>
    <row r="69" spans="1:17" ht="12.6" hidden="1" x14ac:dyDescent="0.45">
      <c r="A69" s="20" t="e">
        <f>#REF!</f>
        <v>#REF!</v>
      </c>
      <c r="B69" s="21" t="e">
        <f>VLOOKUP(1,#REF!,2,FALSE())</f>
        <v>#REF!</v>
      </c>
      <c r="C69" s="21" t="e">
        <f>VLOOKUP(1,#REF!,3,FALSE())</f>
        <v>#REF!</v>
      </c>
      <c r="D69" s="21" t="e">
        <f>VLOOKUP(1,#REF!,4,FALSE())</f>
        <v>#REF!</v>
      </c>
      <c r="E69" s="21" t="e">
        <f>VLOOKUP(1,#REF!,5,FALSE())</f>
        <v>#REF!</v>
      </c>
      <c r="F69" s="22" t="e">
        <f>VLOOKUP(1,#REF!,6,FALSE())</f>
        <v>#REF!</v>
      </c>
      <c r="G69" s="22" t="e">
        <f>VLOOKUP(1,#REF!,7,FALSE())</f>
        <v>#REF!</v>
      </c>
      <c r="H69" s="22" t="e">
        <f>VLOOKUP(1,#REF!,8,FALSE())</f>
        <v>#REF!</v>
      </c>
      <c r="I69" s="22" t="e">
        <f>VLOOKUP(1,#REF!,9,FALSE())</f>
        <v>#REF!</v>
      </c>
      <c r="J69" s="21" t="e">
        <f>VLOOKUP(1,#REF!,10,FALSE())</f>
        <v>#REF!</v>
      </c>
      <c r="K69" s="21" t="e">
        <f>VLOOKUP(1,#REF!,11,FALSE())</f>
        <v>#REF!</v>
      </c>
      <c r="L69" s="21" t="e">
        <f>VLOOKUP(1,#REF!,12,FALSE())</f>
        <v>#REF!</v>
      </c>
      <c r="M69" s="21" t="e">
        <f>VLOOKUP(1,#REF!,13,FALSE())</f>
        <v>#REF!</v>
      </c>
      <c r="N69" s="22" t="e">
        <f>VLOOKUP(1,#REF!,14,FALSE())</f>
        <v>#REF!</v>
      </c>
      <c r="O69" s="22" t="e">
        <f>VLOOKUP(1,#REF!,15,FALSE())</f>
        <v>#REF!</v>
      </c>
      <c r="P69" s="22" t="e">
        <f>VLOOKUP(1,#REF!,16,FALSE())</f>
        <v>#REF!</v>
      </c>
      <c r="Q69" s="22" t="e">
        <f>VLOOKUP(1,#REF!,17,FALSE())</f>
        <v>#REF!</v>
      </c>
    </row>
    <row r="70" spans="1:17" hidden="1" x14ac:dyDescent="0.4"/>
    <row r="71" spans="1:17" hidden="1" x14ac:dyDescent="0.4">
      <c r="A71" s="15" t="s">
        <v>74</v>
      </c>
      <c r="B71" s="29">
        <f>B66</f>
        <v>0</v>
      </c>
      <c r="C71" s="29"/>
      <c r="D71" s="29"/>
      <c r="E71" s="29"/>
      <c r="F71" s="30" t="str">
        <f>F66</f>
        <v>Eddy Street</v>
      </c>
      <c r="G71" s="30"/>
      <c r="H71" s="30"/>
      <c r="I71" s="30"/>
      <c r="J71" s="29" t="str">
        <f>J66</f>
        <v>Washington Street</v>
      </c>
      <c r="K71" s="29"/>
      <c r="L71" s="29"/>
      <c r="M71" s="29"/>
      <c r="N71" s="30" t="str">
        <f>N66</f>
        <v>Washington Street</v>
      </c>
      <c r="O71" s="30"/>
      <c r="P71" s="30"/>
      <c r="Q71" s="30"/>
    </row>
    <row r="72" spans="1:17" ht="12.6" hidden="1" x14ac:dyDescent="0.45">
      <c r="A72" s="16" t="e">
        <f>#REF!</f>
        <v>#REF!</v>
      </c>
      <c r="B72" s="31" t="str">
        <f>B67</f>
        <v>Northbound</v>
      </c>
      <c r="C72" s="31"/>
      <c r="D72" s="31"/>
      <c r="E72" s="31"/>
      <c r="F72" s="32" t="str">
        <f>F67</f>
        <v>Southbound</v>
      </c>
      <c r="G72" s="32"/>
      <c r="H72" s="32"/>
      <c r="I72" s="32"/>
      <c r="J72" s="31" t="str">
        <f>J67</f>
        <v>Eastbound</v>
      </c>
      <c r="K72" s="31"/>
      <c r="L72" s="31"/>
      <c r="M72" s="31"/>
      <c r="N72" s="32" t="str">
        <f>N67</f>
        <v>Westbound</v>
      </c>
      <c r="O72" s="32"/>
      <c r="P72" s="32"/>
      <c r="Q72" s="32"/>
    </row>
    <row r="73" spans="1:17" ht="12.6" hidden="1" x14ac:dyDescent="0.45">
      <c r="A73" s="17" t="s">
        <v>72</v>
      </c>
      <c r="B73" s="18" t="str">
        <f t="shared" ref="B73:Q73" si="2">B68</f>
        <v>Left</v>
      </c>
      <c r="C73" s="18" t="str">
        <f t="shared" si="2"/>
        <v>Thru</v>
      </c>
      <c r="D73" s="18" t="str">
        <f t="shared" si="2"/>
        <v>Right</v>
      </c>
      <c r="E73" s="18" t="str">
        <f t="shared" si="2"/>
        <v>-</v>
      </c>
      <c r="F73" s="19" t="str">
        <f t="shared" si="2"/>
        <v>Left</v>
      </c>
      <c r="G73" s="19" t="str">
        <f t="shared" si="2"/>
        <v>Thru</v>
      </c>
      <c r="H73" s="19" t="str">
        <f t="shared" si="2"/>
        <v>Right</v>
      </c>
      <c r="I73" s="19" t="str">
        <f t="shared" si="2"/>
        <v>-</v>
      </c>
      <c r="J73" s="18" t="str">
        <f t="shared" si="2"/>
        <v>Left</v>
      </c>
      <c r="K73" s="18" t="str">
        <f t="shared" si="2"/>
        <v>Thru</v>
      </c>
      <c r="L73" s="18" t="str">
        <f t="shared" si="2"/>
        <v>Right</v>
      </c>
      <c r="M73" s="18" t="str">
        <f t="shared" si="2"/>
        <v>-</v>
      </c>
      <c r="N73" s="19" t="str">
        <f t="shared" si="2"/>
        <v>Left</v>
      </c>
      <c r="O73" s="19" t="str">
        <f t="shared" si="2"/>
        <v>Thru</v>
      </c>
      <c r="P73" s="19" t="str">
        <f t="shared" si="2"/>
        <v>Right</v>
      </c>
      <c r="Q73" s="19" t="str">
        <f t="shared" si="2"/>
        <v>-</v>
      </c>
    </row>
    <row r="74" spans="1:17" ht="12.6" hidden="1" x14ac:dyDescent="0.45">
      <c r="A74" s="20" t="e">
        <f>#REF!</f>
        <v>#REF!</v>
      </c>
      <c r="B74" s="21" t="e">
        <f>VLOOKUP(1,#REF!,2,FALSE())</f>
        <v>#REF!</v>
      </c>
      <c r="C74" s="21" t="e">
        <f>VLOOKUP(1,#REF!,3,FALSE())</f>
        <v>#REF!</v>
      </c>
      <c r="D74" s="21" t="e">
        <f>VLOOKUP(1,#REF!,4,FALSE())</f>
        <v>#REF!</v>
      </c>
      <c r="E74" s="21" t="e">
        <f>VLOOKUP(1,#REF!,5,FALSE())</f>
        <v>#REF!</v>
      </c>
      <c r="F74" s="22" t="e">
        <f>VLOOKUP(1,#REF!,6,FALSE())</f>
        <v>#REF!</v>
      </c>
      <c r="G74" s="22" t="e">
        <f>VLOOKUP(1,#REF!,7,FALSE())</f>
        <v>#REF!</v>
      </c>
      <c r="H74" s="22" t="e">
        <f>VLOOKUP(1,#REF!,8,FALSE())</f>
        <v>#REF!</v>
      </c>
      <c r="I74" s="22" t="e">
        <f>VLOOKUP(1,#REF!,9,FALSE())</f>
        <v>#REF!</v>
      </c>
      <c r="J74" s="21" t="e">
        <f>VLOOKUP(1,#REF!,10,FALSE())</f>
        <v>#REF!</v>
      </c>
      <c r="K74" s="21" t="e">
        <f>VLOOKUP(1,#REF!,11,FALSE())</f>
        <v>#REF!</v>
      </c>
      <c r="L74" s="21" t="e">
        <f>VLOOKUP(1,#REF!,12,FALSE())</f>
        <v>#REF!</v>
      </c>
      <c r="M74" s="21" t="e">
        <f>VLOOKUP(1,#REF!,13,FALSE())</f>
        <v>#REF!</v>
      </c>
      <c r="N74" s="22" t="e">
        <f>VLOOKUP(1,#REF!,14,FALSE())</f>
        <v>#REF!</v>
      </c>
      <c r="O74" s="22" t="e">
        <f>VLOOKUP(1,#REF!,15,FALSE())</f>
        <v>#REF!</v>
      </c>
      <c r="P74" s="22" t="e">
        <f>VLOOKUP(1,#REF!,16,FALSE())</f>
        <v>#REF!</v>
      </c>
      <c r="Q74" s="22" t="e">
        <f>VLOOKUP(1,#REF!,17,FALSE())</f>
        <v>#REF!</v>
      </c>
    </row>
    <row r="75" spans="1:17" ht="12.6" hidden="1" x14ac:dyDescent="0.45">
      <c r="A75" s="24" t="s">
        <v>75</v>
      </c>
    </row>
    <row r="84" spans="2:14" x14ac:dyDescent="0.4">
      <c r="B84" s="25"/>
      <c r="F84" s="25"/>
      <c r="J84" s="25"/>
      <c r="N84" s="25"/>
    </row>
    <row r="88" spans="2:14" x14ac:dyDescent="0.4">
      <c r="B88" s="25"/>
      <c r="F88" s="25"/>
      <c r="J88" s="25"/>
      <c r="N88" s="25"/>
    </row>
  </sheetData>
  <mergeCells count="42">
    <mergeCell ref="B72:E72"/>
    <mergeCell ref="F72:I72"/>
    <mergeCell ref="J72:M72"/>
    <mergeCell ref="N72:Q72"/>
    <mergeCell ref="B71:E71"/>
    <mergeCell ref="F71:I71"/>
    <mergeCell ref="J71:M71"/>
    <mergeCell ref="N71:Q71"/>
    <mergeCell ref="B67:E67"/>
    <mergeCell ref="F67:I67"/>
    <mergeCell ref="J67:M67"/>
    <mergeCell ref="N67:Q67"/>
    <mergeCell ref="B66:E66"/>
    <mergeCell ref="F66:I66"/>
    <mergeCell ref="J66:M66"/>
    <mergeCell ref="N66:Q66"/>
    <mergeCell ref="B62:E62"/>
    <mergeCell ref="F62:I62"/>
    <mergeCell ref="J62:M62"/>
    <mergeCell ref="N62:Q62"/>
    <mergeCell ref="B61:E61"/>
    <mergeCell ref="F61:I61"/>
    <mergeCell ref="J61:M61"/>
    <mergeCell ref="N61:Q61"/>
    <mergeCell ref="B13:E13"/>
    <mergeCell ref="F13:I13"/>
    <mergeCell ref="J13:M13"/>
    <mergeCell ref="N13:Q13"/>
    <mergeCell ref="B12:E12"/>
    <mergeCell ref="F12:I12"/>
    <mergeCell ref="J12:M12"/>
    <mergeCell ref="N12:Q12"/>
    <mergeCell ref="B6:E6"/>
    <mergeCell ref="B7:E7"/>
    <mergeCell ref="B8:E8"/>
    <mergeCell ref="B9:E9"/>
    <mergeCell ref="B11:Q11"/>
    <mergeCell ref="B1:E1"/>
    <mergeCell ref="B2:E2"/>
    <mergeCell ref="B3:E3"/>
    <mergeCell ref="B4:E4"/>
    <mergeCell ref="B5:E5"/>
  </mergeCells>
  <pageMargins left="0.7" right="0.7" top="0.75" bottom="0.75" header="0.511811023622047" footer="0.3"/>
  <pageSetup scale="80" orientation="landscape" horizontalDpi="300" verticalDpi="300" r:id="rId1"/>
  <headerFooter>
    <oddFooter>&amp;R&amp;D, &amp;T, 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N88"/>
  <sheetViews>
    <sheetView tabSelected="1" showOutlineSymbols="0" zoomScale="85" zoomScaleNormal="85" workbookViewId="0">
      <selection activeCell="B3" sqref="B3:E3"/>
    </sheetView>
  </sheetViews>
  <sheetFormatPr defaultColWidth="8.6640625" defaultRowHeight="12.3" x14ac:dyDescent="0.4"/>
  <cols>
    <col min="1" max="1" width="16.71875" customWidth="1"/>
    <col min="18" max="32" width="9.1640625" style="1" customWidth="1"/>
  </cols>
  <sheetData>
    <row r="1" spans="1:17" ht="15.3" x14ac:dyDescent="0.55000000000000004">
      <c r="A1" s="2" t="s">
        <v>0</v>
      </c>
      <c r="B1" s="27" t="s">
        <v>77</v>
      </c>
      <c r="C1" s="27"/>
      <c r="D1" s="27"/>
      <c r="E1" s="27"/>
    </row>
    <row r="2" spans="1:17" ht="15.75" customHeight="1" x14ac:dyDescent="0.55000000000000004">
      <c r="A2" s="2" t="s">
        <v>1</v>
      </c>
      <c r="B2" s="27" t="s">
        <v>2</v>
      </c>
      <c r="C2" s="27"/>
      <c r="D2" s="27"/>
      <c r="E2" s="27"/>
    </row>
    <row r="3" spans="1:17" ht="15.75" customHeight="1" x14ac:dyDescent="0.55000000000000004">
      <c r="A3" s="3" t="s">
        <v>3</v>
      </c>
      <c r="B3" s="27" t="s">
        <v>4</v>
      </c>
      <c r="C3" s="27"/>
      <c r="D3" s="27"/>
      <c r="E3" s="27"/>
    </row>
    <row r="4" spans="1:17" ht="15.75" customHeight="1" x14ac:dyDescent="0.55000000000000004">
      <c r="A4" s="3" t="s">
        <v>5</v>
      </c>
      <c r="B4" s="27" t="s">
        <v>6</v>
      </c>
      <c r="C4" s="27"/>
      <c r="D4" s="27"/>
      <c r="E4" s="27"/>
    </row>
    <row r="5" spans="1:17" ht="15.75" customHeight="1" x14ac:dyDescent="0.55000000000000004">
      <c r="A5" s="3" t="s">
        <v>7</v>
      </c>
      <c r="B5" s="27" t="s">
        <v>8</v>
      </c>
      <c r="C5" s="27"/>
      <c r="D5" s="27"/>
      <c r="E5" s="27"/>
    </row>
    <row r="6" spans="1:17" ht="15.3" x14ac:dyDescent="0.55000000000000004">
      <c r="A6" s="3" t="s">
        <v>9</v>
      </c>
      <c r="B6" s="27" t="s">
        <v>10</v>
      </c>
      <c r="C6" s="27"/>
      <c r="D6" s="27"/>
      <c r="E6" s="27"/>
    </row>
    <row r="7" spans="1:17" ht="15.3" x14ac:dyDescent="0.55000000000000004">
      <c r="A7" s="3" t="s">
        <v>11</v>
      </c>
      <c r="B7" s="35">
        <v>45225</v>
      </c>
      <c r="C7" s="35"/>
      <c r="D7" s="35"/>
      <c r="E7" s="35"/>
    </row>
    <row r="8" spans="1:17" ht="15.75" customHeight="1" x14ac:dyDescent="0.55000000000000004">
      <c r="A8" s="3" t="s">
        <v>12</v>
      </c>
      <c r="B8" s="27" t="s">
        <v>13</v>
      </c>
      <c r="C8" s="27"/>
      <c r="D8" s="27"/>
      <c r="E8" s="27"/>
    </row>
    <row r="9" spans="1:17" ht="15.75" customHeight="1" x14ac:dyDescent="0.55000000000000004">
      <c r="A9" s="3" t="s">
        <v>14</v>
      </c>
      <c r="B9" s="27" t="s">
        <v>15</v>
      </c>
      <c r="C9" s="27"/>
      <c r="D9" s="27"/>
      <c r="E9" s="27"/>
    </row>
    <row r="10" spans="1:17" ht="15.3" x14ac:dyDescent="0.55000000000000004">
      <c r="A10" s="3"/>
    </row>
    <row r="11" spans="1:17" ht="15" x14ac:dyDescent="0.5">
      <c r="B11" s="28" t="s">
        <v>76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</row>
    <row r="12" spans="1:17" ht="12.75" customHeight="1" x14ac:dyDescent="0.4">
      <c r="B12" s="29"/>
      <c r="C12" s="29"/>
      <c r="D12" s="29"/>
      <c r="E12" s="29"/>
      <c r="F12" s="30" t="s">
        <v>10</v>
      </c>
      <c r="G12" s="30"/>
      <c r="H12" s="30"/>
      <c r="I12" s="30"/>
      <c r="J12" s="29" t="s">
        <v>8</v>
      </c>
      <c r="K12" s="29"/>
      <c r="L12" s="29"/>
      <c r="M12" s="29"/>
      <c r="N12" s="30" t="s">
        <v>8</v>
      </c>
      <c r="O12" s="30"/>
      <c r="P12" s="30"/>
      <c r="Q12" s="30"/>
    </row>
    <row r="13" spans="1:17" ht="12.75" customHeight="1" x14ac:dyDescent="0.4">
      <c r="B13" s="29" t="s">
        <v>17</v>
      </c>
      <c r="C13" s="29"/>
      <c r="D13" s="29"/>
      <c r="E13" s="29"/>
      <c r="F13" s="30" t="s">
        <v>18</v>
      </c>
      <c r="G13" s="30"/>
      <c r="H13" s="30"/>
      <c r="I13" s="30"/>
      <c r="J13" s="29" t="s">
        <v>19</v>
      </c>
      <c r="K13" s="29"/>
      <c r="L13" s="29"/>
      <c r="M13" s="29"/>
      <c r="N13" s="30" t="s">
        <v>20</v>
      </c>
      <c r="O13" s="30"/>
      <c r="P13" s="30"/>
      <c r="Q13" s="30"/>
    </row>
    <row r="14" spans="1:17" x14ac:dyDescent="0.4">
      <c r="A14" s="4" t="s">
        <v>21</v>
      </c>
      <c r="B14" s="4" t="s">
        <v>22</v>
      </c>
      <c r="C14" s="4" t="s">
        <v>23</v>
      </c>
      <c r="D14" s="4" t="s">
        <v>24</v>
      </c>
      <c r="E14" s="4" t="s">
        <v>25</v>
      </c>
      <c r="F14" s="5" t="s">
        <v>22</v>
      </c>
      <c r="G14" s="5" t="s">
        <v>23</v>
      </c>
      <c r="H14" s="5" t="s">
        <v>24</v>
      </c>
      <c r="I14" s="5" t="s">
        <v>25</v>
      </c>
      <c r="J14" s="4" t="s">
        <v>22</v>
      </c>
      <c r="K14" s="4" t="s">
        <v>23</v>
      </c>
      <c r="L14" s="4" t="s">
        <v>24</v>
      </c>
      <c r="M14" s="4" t="s">
        <v>25</v>
      </c>
      <c r="N14" s="5" t="s">
        <v>22</v>
      </c>
      <c r="O14" s="5" t="s">
        <v>23</v>
      </c>
      <c r="P14" s="5" t="s">
        <v>24</v>
      </c>
      <c r="Q14" s="5" t="s">
        <v>25</v>
      </c>
    </row>
    <row r="15" spans="1:17" hidden="1" x14ac:dyDescent="0.4">
      <c r="A15" s="6" t="s">
        <v>26</v>
      </c>
      <c r="B15" s="7"/>
      <c r="C15" s="7"/>
      <c r="D15" s="7"/>
      <c r="E15" s="4" t="s">
        <v>25</v>
      </c>
      <c r="F15" s="8"/>
      <c r="G15" s="8"/>
      <c r="H15" s="8"/>
      <c r="I15" s="8"/>
      <c r="J15" s="7"/>
      <c r="K15" s="7"/>
      <c r="L15" s="7"/>
      <c r="M15" s="7"/>
      <c r="N15" s="8"/>
      <c r="O15" s="8"/>
      <c r="P15" s="8"/>
      <c r="Q15" s="8"/>
    </row>
    <row r="16" spans="1:17" hidden="1" x14ac:dyDescent="0.4">
      <c r="A16" s="6" t="s">
        <v>27</v>
      </c>
      <c r="B16" s="7"/>
      <c r="C16" s="7"/>
      <c r="D16" s="7"/>
      <c r="E16" s="4" t="s">
        <v>25</v>
      </c>
      <c r="F16" s="8"/>
      <c r="G16" s="8"/>
      <c r="H16" s="8"/>
      <c r="I16" s="8"/>
      <c r="J16" s="7"/>
      <c r="K16" s="7"/>
      <c r="L16" s="7"/>
      <c r="M16" s="7"/>
      <c r="N16" s="8"/>
      <c r="O16" s="8"/>
      <c r="P16" s="8"/>
      <c r="Q16" s="8"/>
    </row>
    <row r="17" spans="1:17" hidden="1" x14ac:dyDescent="0.4">
      <c r="A17" s="6" t="s">
        <v>28</v>
      </c>
      <c r="B17" s="7"/>
      <c r="C17" s="7"/>
      <c r="D17" s="7"/>
      <c r="E17" s="4" t="s">
        <v>25</v>
      </c>
      <c r="F17" s="8"/>
      <c r="G17" s="8"/>
      <c r="H17" s="8"/>
      <c r="I17" s="8"/>
      <c r="J17" s="7"/>
      <c r="K17" s="7"/>
      <c r="L17" s="7"/>
      <c r="M17" s="7"/>
      <c r="N17" s="8"/>
      <c r="O17" s="8"/>
      <c r="P17" s="8"/>
      <c r="Q17" s="8"/>
    </row>
    <row r="18" spans="1:17" hidden="1" x14ac:dyDescent="0.4">
      <c r="A18" s="6" t="s">
        <v>29</v>
      </c>
      <c r="B18" s="7"/>
      <c r="C18" s="7"/>
      <c r="D18" s="7"/>
      <c r="E18" s="4" t="s">
        <v>25</v>
      </c>
      <c r="F18" s="8"/>
      <c r="G18" s="8"/>
      <c r="H18" s="8"/>
      <c r="I18" s="8"/>
      <c r="J18" s="7"/>
      <c r="K18" s="7"/>
      <c r="L18" s="7"/>
      <c r="M18" s="7"/>
      <c r="N18" s="8"/>
      <c r="O18" s="8"/>
      <c r="P18" s="8"/>
      <c r="Q18" s="8"/>
    </row>
    <row r="19" spans="1:17" x14ac:dyDescent="0.4">
      <c r="A19" s="6" t="s">
        <v>30</v>
      </c>
      <c r="B19" s="7">
        <v>0</v>
      </c>
      <c r="C19" s="7">
        <v>0</v>
      </c>
      <c r="D19" s="7">
        <v>0</v>
      </c>
      <c r="E19" s="4" t="s">
        <v>25</v>
      </c>
      <c r="F19" s="8">
        <v>1</v>
      </c>
      <c r="G19" s="8">
        <v>0</v>
      </c>
      <c r="H19" s="8">
        <v>0</v>
      </c>
      <c r="I19" s="5" t="s">
        <v>25</v>
      </c>
      <c r="J19" s="7">
        <v>0</v>
      </c>
      <c r="K19" s="7">
        <v>0</v>
      </c>
      <c r="L19" s="7">
        <v>0</v>
      </c>
      <c r="M19" s="4" t="s">
        <v>25</v>
      </c>
      <c r="N19" s="8">
        <v>0</v>
      </c>
      <c r="O19" s="8">
        <v>0</v>
      </c>
      <c r="P19" s="8">
        <v>0</v>
      </c>
      <c r="Q19" s="5" t="s">
        <v>25</v>
      </c>
    </row>
    <row r="20" spans="1:17" x14ac:dyDescent="0.4">
      <c r="A20" s="6" t="s">
        <v>31</v>
      </c>
      <c r="B20" s="7">
        <v>0</v>
      </c>
      <c r="C20" s="7">
        <v>0</v>
      </c>
      <c r="D20" s="7">
        <v>0</v>
      </c>
      <c r="E20" s="4" t="s">
        <v>25</v>
      </c>
      <c r="F20" s="8">
        <v>0</v>
      </c>
      <c r="G20" s="8">
        <v>0</v>
      </c>
      <c r="H20" s="8">
        <v>0</v>
      </c>
      <c r="I20" s="5" t="s">
        <v>25</v>
      </c>
      <c r="J20" s="7">
        <v>0</v>
      </c>
      <c r="K20" s="7">
        <v>0</v>
      </c>
      <c r="L20" s="7">
        <v>0</v>
      </c>
      <c r="M20" s="4" t="s">
        <v>25</v>
      </c>
      <c r="N20" s="8">
        <v>0</v>
      </c>
      <c r="O20" s="8">
        <v>0</v>
      </c>
      <c r="P20" s="8">
        <v>0</v>
      </c>
      <c r="Q20" s="5" t="s">
        <v>25</v>
      </c>
    </row>
    <row r="21" spans="1:17" x14ac:dyDescent="0.4">
      <c r="A21" s="6" t="s">
        <v>32</v>
      </c>
      <c r="B21" s="7">
        <v>0</v>
      </c>
      <c r="C21" s="7">
        <v>0</v>
      </c>
      <c r="D21" s="7">
        <v>0</v>
      </c>
      <c r="E21" s="4" t="s">
        <v>25</v>
      </c>
      <c r="F21" s="8">
        <v>5</v>
      </c>
      <c r="G21" s="8">
        <v>0</v>
      </c>
      <c r="H21" s="8">
        <v>0</v>
      </c>
      <c r="I21" s="5" t="s">
        <v>25</v>
      </c>
      <c r="J21" s="7">
        <v>0</v>
      </c>
      <c r="K21" s="7">
        <v>3</v>
      </c>
      <c r="L21" s="7">
        <v>0</v>
      </c>
      <c r="M21" s="4" t="s">
        <v>25</v>
      </c>
      <c r="N21" s="8">
        <v>0</v>
      </c>
      <c r="O21" s="8">
        <v>0</v>
      </c>
      <c r="P21" s="8">
        <v>0</v>
      </c>
      <c r="Q21" s="5" t="s">
        <v>25</v>
      </c>
    </row>
    <row r="22" spans="1:17" x14ac:dyDescent="0.4">
      <c r="A22" s="6" t="s">
        <v>33</v>
      </c>
      <c r="B22" s="7">
        <v>0</v>
      </c>
      <c r="C22" s="7">
        <v>0</v>
      </c>
      <c r="D22" s="7">
        <v>0</v>
      </c>
      <c r="E22" s="4" t="s">
        <v>25</v>
      </c>
      <c r="F22" s="8">
        <v>3</v>
      </c>
      <c r="G22" s="8">
        <v>0</v>
      </c>
      <c r="H22" s="8">
        <v>0</v>
      </c>
      <c r="I22" s="5" t="s">
        <v>25</v>
      </c>
      <c r="J22" s="7">
        <v>0</v>
      </c>
      <c r="K22" s="7">
        <v>2</v>
      </c>
      <c r="L22" s="7">
        <v>0</v>
      </c>
      <c r="M22" s="4" t="s">
        <v>25</v>
      </c>
      <c r="N22" s="8">
        <v>0</v>
      </c>
      <c r="O22" s="8">
        <v>0</v>
      </c>
      <c r="P22" s="8">
        <v>0</v>
      </c>
      <c r="Q22" s="5" t="s">
        <v>25</v>
      </c>
    </row>
    <row r="23" spans="1:17" x14ac:dyDescent="0.4">
      <c r="A23" s="6" t="s">
        <v>34</v>
      </c>
      <c r="B23" s="7">
        <v>0</v>
      </c>
      <c r="C23" s="7">
        <v>0</v>
      </c>
      <c r="D23" s="7">
        <v>0</v>
      </c>
      <c r="E23" s="4" t="s">
        <v>25</v>
      </c>
      <c r="F23" s="8">
        <v>2</v>
      </c>
      <c r="G23" s="8">
        <v>0</v>
      </c>
      <c r="H23" s="8">
        <v>0</v>
      </c>
      <c r="I23" s="5" t="s">
        <v>25</v>
      </c>
      <c r="J23" s="7">
        <v>0</v>
      </c>
      <c r="K23" s="7">
        <v>0</v>
      </c>
      <c r="L23" s="7">
        <v>0</v>
      </c>
      <c r="M23" s="4" t="s">
        <v>25</v>
      </c>
      <c r="N23" s="8">
        <v>0</v>
      </c>
      <c r="O23" s="8">
        <v>0</v>
      </c>
      <c r="P23" s="8">
        <v>0</v>
      </c>
      <c r="Q23" s="5" t="s">
        <v>25</v>
      </c>
    </row>
    <row r="24" spans="1:17" x14ac:dyDescent="0.4">
      <c r="A24" s="6" t="s">
        <v>35</v>
      </c>
      <c r="B24" s="7">
        <v>0</v>
      </c>
      <c r="C24" s="7">
        <v>0</v>
      </c>
      <c r="D24" s="7">
        <v>0</v>
      </c>
      <c r="E24" s="4" t="s">
        <v>25</v>
      </c>
      <c r="F24" s="8">
        <v>1</v>
      </c>
      <c r="G24" s="8">
        <v>0</v>
      </c>
      <c r="H24" s="8">
        <v>0</v>
      </c>
      <c r="I24" s="5" t="s">
        <v>25</v>
      </c>
      <c r="J24" s="7">
        <v>0</v>
      </c>
      <c r="K24" s="7">
        <v>0</v>
      </c>
      <c r="L24" s="7">
        <v>0</v>
      </c>
      <c r="M24" s="4" t="s">
        <v>25</v>
      </c>
      <c r="N24" s="8">
        <v>0</v>
      </c>
      <c r="O24" s="8">
        <v>0</v>
      </c>
      <c r="P24" s="8">
        <v>0</v>
      </c>
      <c r="Q24" s="5" t="s">
        <v>25</v>
      </c>
    </row>
    <row r="25" spans="1:17" x14ac:dyDescent="0.4">
      <c r="A25" s="6" t="s">
        <v>36</v>
      </c>
      <c r="B25" s="7">
        <v>0</v>
      </c>
      <c r="C25" s="7">
        <v>0</v>
      </c>
      <c r="D25" s="7">
        <v>0</v>
      </c>
      <c r="E25" s="4" t="s">
        <v>25</v>
      </c>
      <c r="F25" s="8">
        <v>0</v>
      </c>
      <c r="G25" s="8">
        <v>0</v>
      </c>
      <c r="H25" s="8">
        <v>0</v>
      </c>
      <c r="I25" s="5" t="s">
        <v>25</v>
      </c>
      <c r="J25" s="7">
        <v>0</v>
      </c>
      <c r="K25" s="7">
        <v>0</v>
      </c>
      <c r="L25" s="7">
        <v>0</v>
      </c>
      <c r="M25" s="4" t="s">
        <v>25</v>
      </c>
      <c r="N25" s="8">
        <v>0</v>
      </c>
      <c r="O25" s="8">
        <v>0</v>
      </c>
      <c r="P25" s="8">
        <v>0</v>
      </c>
      <c r="Q25" s="5" t="s">
        <v>25</v>
      </c>
    </row>
    <row r="26" spans="1:17" x14ac:dyDescent="0.4">
      <c r="A26" s="6" t="s">
        <v>37</v>
      </c>
      <c r="B26" s="7">
        <v>0</v>
      </c>
      <c r="C26" s="7">
        <v>0</v>
      </c>
      <c r="D26" s="7">
        <v>0</v>
      </c>
      <c r="E26" s="4" t="s">
        <v>25</v>
      </c>
      <c r="F26" s="8">
        <v>0</v>
      </c>
      <c r="G26" s="8">
        <v>0</v>
      </c>
      <c r="H26" s="8">
        <v>0</v>
      </c>
      <c r="I26" s="5" t="s">
        <v>25</v>
      </c>
      <c r="J26" s="7">
        <v>0</v>
      </c>
      <c r="K26" s="7">
        <v>0</v>
      </c>
      <c r="L26" s="7">
        <v>0</v>
      </c>
      <c r="M26" s="4" t="s">
        <v>25</v>
      </c>
      <c r="N26" s="8">
        <v>0</v>
      </c>
      <c r="O26" s="8">
        <v>0</v>
      </c>
      <c r="P26" s="8">
        <v>0</v>
      </c>
      <c r="Q26" s="5" t="s">
        <v>25</v>
      </c>
    </row>
    <row r="27" spans="1:17" x14ac:dyDescent="0.4">
      <c r="A27" s="6" t="s">
        <v>38</v>
      </c>
      <c r="B27" s="7">
        <v>0</v>
      </c>
      <c r="C27" s="7">
        <v>0</v>
      </c>
      <c r="D27" s="7">
        <v>0</v>
      </c>
      <c r="E27" s="4" t="s">
        <v>25</v>
      </c>
      <c r="F27" s="8">
        <v>0</v>
      </c>
      <c r="G27" s="8">
        <v>0</v>
      </c>
      <c r="H27" s="8">
        <v>0</v>
      </c>
      <c r="I27" s="5" t="s">
        <v>25</v>
      </c>
      <c r="J27" s="7">
        <v>0</v>
      </c>
      <c r="K27" s="7">
        <v>0</v>
      </c>
      <c r="L27" s="7">
        <v>0</v>
      </c>
      <c r="M27" s="4" t="s">
        <v>25</v>
      </c>
      <c r="N27" s="8">
        <v>0</v>
      </c>
      <c r="O27" s="8">
        <v>0</v>
      </c>
      <c r="P27" s="8">
        <v>0</v>
      </c>
      <c r="Q27" s="5" t="s">
        <v>25</v>
      </c>
    </row>
    <row r="28" spans="1:17" x14ac:dyDescent="0.4">
      <c r="A28" s="6" t="s">
        <v>39</v>
      </c>
      <c r="B28" s="7">
        <v>0</v>
      </c>
      <c r="C28" s="7">
        <v>0</v>
      </c>
      <c r="D28" s="7">
        <v>0</v>
      </c>
      <c r="E28" s="4" t="s">
        <v>25</v>
      </c>
      <c r="F28" s="8">
        <v>0</v>
      </c>
      <c r="G28" s="8">
        <v>0</v>
      </c>
      <c r="H28" s="8">
        <v>0</v>
      </c>
      <c r="I28" s="5" t="s">
        <v>25</v>
      </c>
      <c r="J28" s="7">
        <v>0</v>
      </c>
      <c r="K28" s="7">
        <v>0</v>
      </c>
      <c r="L28" s="7">
        <v>0</v>
      </c>
      <c r="M28" s="4" t="s">
        <v>25</v>
      </c>
      <c r="N28" s="8">
        <v>0</v>
      </c>
      <c r="O28" s="8">
        <v>0</v>
      </c>
      <c r="P28" s="8">
        <v>0</v>
      </c>
      <c r="Q28" s="5" t="s">
        <v>25</v>
      </c>
    </row>
    <row r="29" spans="1:17" hidden="1" x14ac:dyDescent="0.4">
      <c r="A29" s="6" t="s">
        <v>40</v>
      </c>
      <c r="B29" s="7"/>
      <c r="C29" s="7"/>
      <c r="D29" s="7"/>
      <c r="E29" s="7"/>
      <c r="F29" s="8"/>
      <c r="G29" s="8"/>
      <c r="H29" s="8"/>
      <c r="I29" s="8"/>
      <c r="J29" s="7"/>
      <c r="K29" s="7"/>
      <c r="L29" s="7"/>
      <c r="M29" s="7"/>
      <c r="N29" s="8"/>
      <c r="O29" s="8"/>
      <c r="P29" s="8"/>
      <c r="Q29" s="8"/>
    </row>
    <row r="30" spans="1:17" hidden="1" x14ac:dyDescent="0.4">
      <c r="A30" s="6" t="s">
        <v>41</v>
      </c>
      <c r="B30" s="7"/>
      <c r="C30" s="7"/>
      <c r="D30" s="7"/>
      <c r="E30" s="7"/>
      <c r="F30" s="8"/>
      <c r="G30" s="8"/>
      <c r="H30" s="8"/>
      <c r="I30" s="8"/>
      <c r="J30" s="7"/>
      <c r="K30" s="7"/>
      <c r="L30" s="7"/>
      <c r="M30" s="7"/>
      <c r="N30" s="8"/>
      <c r="O30" s="8"/>
      <c r="P30" s="8"/>
      <c r="Q30" s="8"/>
    </row>
    <row r="31" spans="1:17" x14ac:dyDescent="0.4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7" hidden="1" x14ac:dyDescent="0.4">
      <c r="A32" s="11" t="s">
        <v>42</v>
      </c>
      <c r="B32" s="12"/>
      <c r="C32" s="12"/>
      <c r="D32" s="12"/>
      <c r="E32" s="12"/>
      <c r="F32" s="13"/>
      <c r="G32" s="13"/>
      <c r="H32" s="13"/>
      <c r="I32" s="13"/>
      <c r="J32" s="12"/>
      <c r="K32" s="12"/>
      <c r="L32" s="12"/>
      <c r="M32" s="12"/>
      <c r="N32" s="13"/>
      <c r="O32" s="13"/>
      <c r="P32" s="13"/>
      <c r="Q32" s="13"/>
    </row>
    <row r="33" spans="1:17" hidden="1" x14ac:dyDescent="0.4">
      <c r="A33" s="6" t="s">
        <v>43</v>
      </c>
      <c r="B33" s="7"/>
      <c r="C33" s="7"/>
      <c r="D33" s="7"/>
      <c r="E33" s="7"/>
      <c r="F33" s="8"/>
      <c r="G33" s="8"/>
      <c r="H33" s="8"/>
      <c r="I33" s="8"/>
      <c r="J33" s="7"/>
      <c r="K33" s="7"/>
      <c r="L33" s="7"/>
      <c r="M33" s="7"/>
      <c r="N33" s="8"/>
      <c r="O33" s="8"/>
      <c r="P33" s="8"/>
      <c r="Q33" s="8"/>
    </row>
    <row r="34" spans="1:17" hidden="1" x14ac:dyDescent="0.4">
      <c r="A34" s="6" t="s">
        <v>44</v>
      </c>
      <c r="B34" s="7"/>
      <c r="C34" s="7"/>
      <c r="D34" s="7"/>
      <c r="E34" s="7"/>
      <c r="F34" s="8"/>
      <c r="G34" s="8"/>
      <c r="H34" s="8"/>
      <c r="I34" s="8"/>
      <c r="J34" s="7"/>
      <c r="K34" s="7"/>
      <c r="L34" s="7"/>
      <c r="M34" s="7"/>
      <c r="N34" s="8"/>
      <c r="O34" s="8"/>
      <c r="P34" s="8"/>
      <c r="Q34" s="8"/>
    </row>
    <row r="35" spans="1:17" hidden="1" x14ac:dyDescent="0.4">
      <c r="A35" s="6" t="s">
        <v>45</v>
      </c>
      <c r="B35" s="7"/>
      <c r="C35" s="7"/>
      <c r="D35" s="7"/>
      <c r="E35" s="7"/>
      <c r="F35" s="8"/>
      <c r="G35" s="8"/>
      <c r="H35" s="8"/>
      <c r="I35" s="8"/>
      <c r="J35" s="7"/>
      <c r="K35" s="7"/>
      <c r="L35" s="7"/>
      <c r="M35" s="7"/>
      <c r="N35" s="8"/>
      <c r="O35" s="8"/>
      <c r="P35" s="8"/>
      <c r="Q35" s="8"/>
    </row>
    <row r="36" spans="1:17" hidden="1" x14ac:dyDescent="0.4">
      <c r="A36" s="6" t="s">
        <v>46</v>
      </c>
      <c r="B36" s="7"/>
      <c r="C36" s="7"/>
      <c r="D36" s="7"/>
      <c r="E36" s="7"/>
      <c r="F36" s="8"/>
      <c r="G36" s="8"/>
      <c r="H36" s="8"/>
      <c r="I36" s="8"/>
      <c r="J36" s="7"/>
      <c r="K36" s="7"/>
      <c r="L36" s="7"/>
      <c r="M36" s="7"/>
      <c r="N36" s="8"/>
      <c r="O36" s="8"/>
      <c r="P36" s="8"/>
      <c r="Q36" s="8"/>
    </row>
    <row r="37" spans="1:17" hidden="1" x14ac:dyDescent="0.4">
      <c r="A37" s="6" t="s">
        <v>47</v>
      </c>
      <c r="B37" s="7"/>
      <c r="C37" s="7"/>
      <c r="D37" s="7"/>
      <c r="E37" s="7"/>
      <c r="F37" s="8"/>
      <c r="G37" s="8"/>
      <c r="H37" s="8"/>
      <c r="I37" s="8"/>
      <c r="J37" s="7"/>
      <c r="K37" s="7"/>
      <c r="L37" s="7"/>
      <c r="M37" s="7"/>
      <c r="N37" s="8"/>
      <c r="O37" s="8"/>
      <c r="P37" s="8"/>
      <c r="Q37" s="8"/>
    </row>
    <row r="38" spans="1:17" hidden="1" x14ac:dyDescent="0.4">
      <c r="A38" s="6" t="s">
        <v>48</v>
      </c>
      <c r="B38" s="7"/>
      <c r="C38" s="7"/>
      <c r="D38" s="7"/>
      <c r="E38" s="7"/>
      <c r="F38" s="8"/>
      <c r="G38" s="8"/>
      <c r="H38" s="8"/>
      <c r="I38" s="8"/>
      <c r="J38" s="7"/>
      <c r="K38" s="7"/>
      <c r="L38" s="7"/>
      <c r="M38" s="7"/>
      <c r="N38" s="8"/>
      <c r="O38" s="8"/>
      <c r="P38" s="8"/>
      <c r="Q38" s="8"/>
    </row>
    <row r="39" spans="1:17" hidden="1" x14ac:dyDescent="0.4">
      <c r="A39" s="6" t="s">
        <v>49</v>
      </c>
      <c r="B39" s="7"/>
      <c r="C39" s="7"/>
      <c r="D39" s="7"/>
      <c r="E39" s="7"/>
      <c r="F39" s="8"/>
      <c r="G39" s="8"/>
      <c r="H39" s="8"/>
      <c r="I39" s="8"/>
      <c r="J39" s="7"/>
      <c r="K39" s="7"/>
      <c r="L39" s="7"/>
      <c r="M39" s="7"/>
      <c r="N39" s="8"/>
      <c r="O39" s="8"/>
      <c r="P39" s="8"/>
      <c r="Q39" s="8"/>
    </row>
    <row r="40" spans="1:17" hidden="1" x14ac:dyDescent="0.4">
      <c r="A40" s="6" t="s">
        <v>50</v>
      </c>
      <c r="B40" s="7"/>
      <c r="C40" s="7"/>
      <c r="D40" s="7"/>
      <c r="E40" s="7"/>
      <c r="F40" s="8"/>
      <c r="G40" s="8"/>
      <c r="H40" s="8"/>
      <c r="I40" s="8"/>
      <c r="J40" s="7"/>
      <c r="K40" s="7"/>
      <c r="L40" s="7"/>
      <c r="M40" s="7"/>
      <c r="N40" s="8"/>
      <c r="O40" s="8"/>
      <c r="P40" s="8"/>
      <c r="Q40" s="8"/>
    </row>
    <row r="41" spans="1:17" hidden="1" x14ac:dyDescent="0.4">
      <c r="A41" s="6" t="s">
        <v>51</v>
      </c>
      <c r="B41" s="7"/>
      <c r="C41" s="7"/>
      <c r="D41" s="7"/>
      <c r="E41" s="7"/>
      <c r="F41" s="8"/>
      <c r="G41" s="8"/>
      <c r="H41" s="8"/>
      <c r="I41" s="8"/>
      <c r="J41" s="7"/>
      <c r="K41" s="7"/>
      <c r="L41" s="7"/>
      <c r="M41" s="7"/>
      <c r="N41" s="8"/>
      <c r="O41" s="8"/>
      <c r="P41" s="8"/>
      <c r="Q41" s="8"/>
    </row>
    <row r="42" spans="1:17" hidden="1" x14ac:dyDescent="0.4">
      <c r="A42" s="6" t="s">
        <v>52</v>
      </c>
      <c r="B42" s="7"/>
      <c r="C42" s="7"/>
      <c r="D42" s="7"/>
      <c r="E42" s="7"/>
      <c r="F42" s="8"/>
      <c r="G42" s="8"/>
      <c r="H42" s="8"/>
      <c r="I42" s="8"/>
      <c r="J42" s="7"/>
      <c r="K42" s="7"/>
      <c r="L42" s="7"/>
      <c r="M42" s="7"/>
      <c r="N42" s="8"/>
      <c r="O42" s="8"/>
      <c r="P42" s="8"/>
      <c r="Q42" s="8"/>
    </row>
    <row r="43" spans="1:17" hidden="1" x14ac:dyDescent="0.4">
      <c r="A43" s="6" t="s">
        <v>53</v>
      </c>
      <c r="B43" s="7"/>
      <c r="C43" s="7"/>
      <c r="D43" s="7"/>
      <c r="E43" s="7"/>
      <c r="F43" s="8"/>
      <c r="G43" s="8"/>
      <c r="H43" s="8"/>
      <c r="I43" s="8"/>
      <c r="J43" s="7"/>
      <c r="K43" s="7"/>
      <c r="L43" s="7"/>
      <c r="M43" s="7"/>
      <c r="N43" s="8"/>
      <c r="O43" s="8"/>
      <c r="P43" s="8"/>
      <c r="Q43" s="8"/>
    </row>
    <row r="44" spans="1:17" hidden="1" x14ac:dyDescent="0.4">
      <c r="A44" s="6" t="s">
        <v>54</v>
      </c>
      <c r="B44" s="7"/>
      <c r="C44" s="7"/>
      <c r="D44" s="7"/>
      <c r="E44" s="7"/>
      <c r="F44" s="8"/>
      <c r="G44" s="8"/>
      <c r="H44" s="8"/>
      <c r="I44" s="8"/>
      <c r="J44" s="7"/>
      <c r="K44" s="7"/>
      <c r="L44" s="7"/>
      <c r="M44" s="7"/>
      <c r="N44" s="8"/>
      <c r="O44" s="8"/>
      <c r="P44" s="8"/>
      <c r="Q44" s="8"/>
    </row>
    <row r="45" spans="1:17" hidden="1" x14ac:dyDescent="0.4">
      <c r="A45" s="6" t="s">
        <v>55</v>
      </c>
      <c r="B45" s="7"/>
      <c r="C45" s="7"/>
      <c r="D45" s="7"/>
      <c r="E45" s="7"/>
      <c r="F45" s="8"/>
      <c r="G45" s="8"/>
      <c r="H45" s="8"/>
      <c r="I45" s="8"/>
      <c r="J45" s="7"/>
      <c r="K45" s="7"/>
      <c r="L45" s="7"/>
      <c r="M45" s="7"/>
      <c r="N45" s="8"/>
      <c r="O45" s="8"/>
      <c r="P45" s="8"/>
      <c r="Q45" s="8"/>
    </row>
    <row r="46" spans="1:17" hidden="1" x14ac:dyDescent="0.4">
      <c r="A46" s="6" t="s">
        <v>56</v>
      </c>
      <c r="B46" s="7"/>
      <c r="C46" s="7"/>
      <c r="D46" s="7"/>
      <c r="E46" s="7"/>
      <c r="F46" s="8"/>
      <c r="G46" s="8"/>
      <c r="H46" s="8"/>
      <c r="I46" s="8"/>
      <c r="J46" s="7"/>
      <c r="K46" s="7"/>
      <c r="L46" s="7"/>
      <c r="M46" s="7"/>
      <c r="N46" s="8"/>
      <c r="O46" s="8"/>
      <c r="P46" s="8"/>
      <c r="Q46" s="8"/>
    </row>
    <row r="47" spans="1:17" ht="12.75" hidden="1" customHeight="1" x14ac:dyDescent="0.4">
      <c r="A47" s="6" t="s">
        <v>57</v>
      </c>
      <c r="B47" s="7"/>
      <c r="C47" s="7"/>
      <c r="D47" s="7"/>
      <c r="E47" s="7"/>
      <c r="F47" s="8"/>
      <c r="G47" s="8"/>
      <c r="H47" s="8"/>
      <c r="I47" s="8"/>
      <c r="J47" s="7"/>
      <c r="K47" s="7"/>
      <c r="L47" s="7"/>
      <c r="M47" s="7"/>
      <c r="N47" s="8"/>
      <c r="O47" s="8"/>
      <c r="P47" s="8"/>
      <c r="Q47" s="8"/>
    </row>
    <row r="48" spans="1:17" x14ac:dyDescent="0.4">
      <c r="A48" s="6" t="s">
        <v>58</v>
      </c>
      <c r="B48" s="7">
        <v>0</v>
      </c>
      <c r="C48" s="7">
        <v>0</v>
      </c>
      <c r="D48" s="7">
        <v>0</v>
      </c>
      <c r="E48" s="4" t="s">
        <v>25</v>
      </c>
      <c r="F48" s="8">
        <v>0</v>
      </c>
      <c r="G48" s="8">
        <v>0</v>
      </c>
      <c r="H48" s="8">
        <v>0</v>
      </c>
      <c r="I48" s="5" t="s">
        <v>25</v>
      </c>
      <c r="J48" s="7">
        <v>0</v>
      </c>
      <c r="K48" s="7">
        <v>0</v>
      </c>
      <c r="L48" s="7">
        <v>0</v>
      </c>
      <c r="M48" s="4" t="s">
        <v>25</v>
      </c>
      <c r="N48" s="8">
        <v>0</v>
      </c>
      <c r="O48" s="8">
        <v>0</v>
      </c>
      <c r="P48" s="8">
        <v>0</v>
      </c>
      <c r="Q48" s="5" t="s">
        <v>25</v>
      </c>
    </row>
    <row r="49" spans="1:17" x14ac:dyDescent="0.4">
      <c r="A49" s="6" t="s">
        <v>59</v>
      </c>
      <c r="B49" s="7">
        <v>0</v>
      </c>
      <c r="C49" s="7">
        <v>0</v>
      </c>
      <c r="D49" s="7">
        <v>0</v>
      </c>
      <c r="E49" s="4" t="s">
        <v>25</v>
      </c>
      <c r="F49" s="8">
        <v>0</v>
      </c>
      <c r="G49" s="8">
        <v>0</v>
      </c>
      <c r="H49" s="8">
        <v>0</v>
      </c>
      <c r="I49" s="5" t="s">
        <v>25</v>
      </c>
      <c r="J49" s="7">
        <v>0</v>
      </c>
      <c r="K49" s="7">
        <v>2</v>
      </c>
      <c r="L49" s="7">
        <v>0</v>
      </c>
      <c r="M49" s="4" t="s">
        <v>25</v>
      </c>
      <c r="N49" s="8">
        <v>0</v>
      </c>
      <c r="O49" s="8">
        <v>1</v>
      </c>
      <c r="P49" s="8">
        <v>0</v>
      </c>
      <c r="Q49" s="5" t="s">
        <v>25</v>
      </c>
    </row>
    <row r="50" spans="1:17" x14ac:dyDescent="0.4">
      <c r="A50" s="6" t="s">
        <v>60</v>
      </c>
      <c r="B50" s="7">
        <v>0</v>
      </c>
      <c r="C50" s="7">
        <v>0</v>
      </c>
      <c r="D50" s="7">
        <v>0</v>
      </c>
      <c r="E50" s="4" t="s">
        <v>25</v>
      </c>
      <c r="F50" s="8">
        <v>0</v>
      </c>
      <c r="G50" s="8">
        <v>0</v>
      </c>
      <c r="H50" s="8">
        <v>1</v>
      </c>
      <c r="I50" s="5" t="s">
        <v>25</v>
      </c>
      <c r="J50" s="7">
        <v>0</v>
      </c>
      <c r="K50" s="7">
        <v>1</v>
      </c>
      <c r="L50" s="7">
        <v>0</v>
      </c>
      <c r="M50" s="4" t="s">
        <v>25</v>
      </c>
      <c r="N50" s="8">
        <v>0</v>
      </c>
      <c r="O50" s="8">
        <v>1</v>
      </c>
      <c r="P50" s="8">
        <v>1</v>
      </c>
      <c r="Q50" s="5" t="s">
        <v>25</v>
      </c>
    </row>
    <row r="51" spans="1:17" ht="12.75" customHeight="1" x14ac:dyDescent="0.4">
      <c r="A51" s="6" t="s">
        <v>61</v>
      </c>
      <c r="B51" s="7">
        <v>0</v>
      </c>
      <c r="C51" s="7">
        <v>0</v>
      </c>
      <c r="D51" s="7">
        <v>0</v>
      </c>
      <c r="E51" s="4" t="s">
        <v>25</v>
      </c>
      <c r="F51" s="8">
        <v>0</v>
      </c>
      <c r="G51" s="8">
        <v>0</v>
      </c>
      <c r="H51" s="8">
        <v>0</v>
      </c>
      <c r="I51" s="5" t="s">
        <v>25</v>
      </c>
      <c r="J51" s="7">
        <v>0</v>
      </c>
      <c r="K51" s="7">
        <v>0</v>
      </c>
      <c r="L51" s="7">
        <v>0</v>
      </c>
      <c r="M51" s="4" t="s">
        <v>25</v>
      </c>
      <c r="N51" s="8">
        <v>0</v>
      </c>
      <c r="O51" s="8">
        <v>3</v>
      </c>
      <c r="P51" s="8">
        <v>1</v>
      </c>
      <c r="Q51" s="5" t="s">
        <v>25</v>
      </c>
    </row>
    <row r="52" spans="1:17" x14ac:dyDescent="0.4">
      <c r="A52" s="7" t="s">
        <v>62</v>
      </c>
      <c r="B52" s="7">
        <v>0</v>
      </c>
      <c r="C52" s="7">
        <v>0</v>
      </c>
      <c r="D52" s="7">
        <v>0</v>
      </c>
      <c r="E52" s="4" t="s">
        <v>25</v>
      </c>
      <c r="F52" s="8">
        <v>0</v>
      </c>
      <c r="G52" s="8">
        <v>0</v>
      </c>
      <c r="H52" s="8">
        <v>0</v>
      </c>
      <c r="I52" s="5" t="s">
        <v>25</v>
      </c>
      <c r="J52" s="7">
        <v>0</v>
      </c>
      <c r="K52" s="7">
        <v>0</v>
      </c>
      <c r="L52" s="7">
        <v>0</v>
      </c>
      <c r="M52" s="4" t="s">
        <v>25</v>
      </c>
      <c r="N52" s="8">
        <v>0</v>
      </c>
      <c r="O52" s="8">
        <v>0</v>
      </c>
      <c r="P52" s="8">
        <v>0</v>
      </c>
      <c r="Q52" s="5" t="s">
        <v>25</v>
      </c>
    </row>
    <row r="53" spans="1:17" x14ac:dyDescent="0.4">
      <c r="A53" s="7" t="s">
        <v>63</v>
      </c>
      <c r="B53" s="7">
        <v>0</v>
      </c>
      <c r="C53" s="7">
        <v>0</v>
      </c>
      <c r="D53" s="7">
        <v>0</v>
      </c>
      <c r="E53" s="4" t="s">
        <v>25</v>
      </c>
      <c r="F53" s="8">
        <v>0</v>
      </c>
      <c r="G53" s="8">
        <v>0</v>
      </c>
      <c r="H53" s="8">
        <v>0</v>
      </c>
      <c r="I53" s="5" t="s">
        <v>25</v>
      </c>
      <c r="J53" s="7">
        <v>0</v>
      </c>
      <c r="K53" s="7">
        <v>0</v>
      </c>
      <c r="L53" s="7">
        <v>0</v>
      </c>
      <c r="M53" s="4" t="s">
        <v>25</v>
      </c>
      <c r="N53" s="8">
        <v>0</v>
      </c>
      <c r="O53" s="8">
        <v>1</v>
      </c>
      <c r="P53" s="8">
        <v>0</v>
      </c>
      <c r="Q53" s="5" t="s">
        <v>25</v>
      </c>
    </row>
    <row r="54" spans="1:17" x14ac:dyDescent="0.4">
      <c r="A54" s="7" t="s">
        <v>64</v>
      </c>
      <c r="B54" s="7">
        <v>0</v>
      </c>
      <c r="C54" s="7">
        <v>0</v>
      </c>
      <c r="D54" s="7">
        <v>0</v>
      </c>
      <c r="E54" s="4" t="s">
        <v>25</v>
      </c>
      <c r="F54" s="8">
        <v>0</v>
      </c>
      <c r="G54" s="8">
        <v>0</v>
      </c>
      <c r="H54" s="8">
        <v>0</v>
      </c>
      <c r="I54" s="5" t="s">
        <v>25</v>
      </c>
      <c r="J54" s="7">
        <v>0</v>
      </c>
      <c r="K54" s="7">
        <v>2</v>
      </c>
      <c r="L54" s="7">
        <v>0</v>
      </c>
      <c r="M54" s="4" t="s">
        <v>25</v>
      </c>
      <c r="N54" s="8">
        <v>0</v>
      </c>
      <c r="O54" s="8">
        <v>0</v>
      </c>
      <c r="P54" s="8">
        <v>1</v>
      </c>
      <c r="Q54" s="5" t="s">
        <v>25</v>
      </c>
    </row>
    <row r="55" spans="1:17" x14ac:dyDescent="0.4">
      <c r="A55" s="7" t="s">
        <v>65</v>
      </c>
      <c r="B55" s="7">
        <v>0</v>
      </c>
      <c r="C55" s="7">
        <v>0</v>
      </c>
      <c r="D55" s="7">
        <v>0</v>
      </c>
      <c r="E55" s="4" t="s">
        <v>25</v>
      </c>
      <c r="F55" s="8">
        <v>0</v>
      </c>
      <c r="G55" s="8">
        <v>0</v>
      </c>
      <c r="H55" s="8">
        <v>0</v>
      </c>
      <c r="I55" s="5" t="s">
        <v>25</v>
      </c>
      <c r="J55" s="7">
        <v>0</v>
      </c>
      <c r="K55" s="7">
        <v>0</v>
      </c>
      <c r="L55" s="7">
        <v>0</v>
      </c>
      <c r="M55" s="4" t="s">
        <v>25</v>
      </c>
      <c r="N55" s="8">
        <v>0</v>
      </c>
      <c r="O55" s="8">
        <v>0</v>
      </c>
      <c r="P55" s="8">
        <v>0</v>
      </c>
      <c r="Q55" s="5" t="s">
        <v>25</v>
      </c>
    </row>
    <row r="56" spans="1:17" x14ac:dyDescent="0.4">
      <c r="A56" s="7" t="s">
        <v>66</v>
      </c>
      <c r="B56" s="7">
        <v>0</v>
      </c>
      <c r="C56" s="7">
        <v>0</v>
      </c>
      <c r="D56" s="7">
        <v>0</v>
      </c>
      <c r="E56" s="4" t="s">
        <v>25</v>
      </c>
      <c r="F56" s="8">
        <v>0</v>
      </c>
      <c r="G56" s="8">
        <v>0</v>
      </c>
      <c r="H56" s="8">
        <v>0</v>
      </c>
      <c r="I56" s="5" t="s">
        <v>25</v>
      </c>
      <c r="J56" s="7">
        <v>0</v>
      </c>
      <c r="K56" s="7">
        <v>0</v>
      </c>
      <c r="L56" s="7">
        <v>0</v>
      </c>
      <c r="M56" s="4" t="s">
        <v>25</v>
      </c>
      <c r="N56" s="8">
        <v>0</v>
      </c>
      <c r="O56" s="8">
        <v>0</v>
      </c>
      <c r="P56" s="8">
        <v>0</v>
      </c>
      <c r="Q56" s="5" t="s">
        <v>25</v>
      </c>
    </row>
    <row r="57" spans="1:17" x14ac:dyDescent="0.4">
      <c r="A57" s="7" t="s">
        <v>67</v>
      </c>
      <c r="B57" s="7">
        <v>0</v>
      </c>
      <c r="C57" s="7">
        <v>0</v>
      </c>
      <c r="D57" s="7">
        <v>0</v>
      </c>
      <c r="E57" s="4" t="s">
        <v>25</v>
      </c>
      <c r="F57" s="8">
        <v>0</v>
      </c>
      <c r="G57" s="8">
        <v>0</v>
      </c>
      <c r="H57" s="8">
        <v>0</v>
      </c>
      <c r="I57" s="5" t="s">
        <v>25</v>
      </c>
      <c r="J57" s="7">
        <v>0</v>
      </c>
      <c r="K57" s="7">
        <v>0</v>
      </c>
      <c r="L57" s="7">
        <v>0</v>
      </c>
      <c r="M57" s="4" t="s">
        <v>25</v>
      </c>
      <c r="N57" s="8">
        <v>0</v>
      </c>
      <c r="O57" s="8">
        <v>0</v>
      </c>
      <c r="P57" s="8">
        <v>0</v>
      </c>
      <c r="Q57" s="5" t="s">
        <v>25</v>
      </c>
    </row>
    <row r="58" spans="1:17" hidden="1" x14ac:dyDescent="0.4">
      <c r="A58" s="7" t="s">
        <v>68</v>
      </c>
      <c r="B58" s="7"/>
      <c r="C58" s="7"/>
      <c r="D58" s="7"/>
      <c r="E58" s="7"/>
      <c r="F58" s="8"/>
      <c r="G58" s="8"/>
      <c r="H58" s="8"/>
      <c r="I58" s="8"/>
      <c r="J58" s="7"/>
      <c r="K58" s="7"/>
      <c r="L58" s="7"/>
      <c r="M58" s="7"/>
      <c r="N58" s="8"/>
      <c r="O58" s="8"/>
      <c r="P58" s="8"/>
      <c r="Q58" s="8"/>
    </row>
    <row r="59" spans="1:17" hidden="1" x14ac:dyDescent="0.4">
      <c r="A59" s="7" t="s">
        <v>69</v>
      </c>
      <c r="B59" s="7"/>
      <c r="C59" s="7"/>
      <c r="D59" s="7"/>
      <c r="E59" s="7"/>
      <c r="F59" s="8"/>
      <c r="G59" s="8"/>
      <c r="H59" s="8"/>
      <c r="I59" s="8"/>
      <c r="J59" s="7"/>
      <c r="K59" s="7"/>
      <c r="L59" s="7"/>
      <c r="M59" s="7"/>
      <c r="N59" s="8"/>
      <c r="O59" s="8"/>
      <c r="P59" s="8"/>
      <c r="Q59" s="8"/>
    </row>
    <row r="60" spans="1:17" x14ac:dyDescent="0.4">
      <c r="A60" s="14" t="s">
        <v>70</v>
      </c>
    </row>
    <row r="61" spans="1:17" hidden="1" x14ac:dyDescent="0.4">
      <c r="A61" s="15" t="s">
        <v>71</v>
      </c>
      <c r="B61" s="29">
        <f>B12</f>
        <v>0</v>
      </c>
      <c r="C61" s="29"/>
      <c r="D61" s="29"/>
      <c r="E61" s="29"/>
      <c r="F61" s="30" t="str">
        <f>F12</f>
        <v>Eddy Street</v>
      </c>
      <c r="G61" s="30"/>
      <c r="H61" s="30"/>
      <c r="I61" s="30"/>
      <c r="J61" s="29" t="str">
        <f>J12</f>
        <v>Washington Street</v>
      </c>
      <c r="K61" s="29"/>
      <c r="L61" s="29"/>
      <c r="M61" s="29"/>
      <c r="N61" s="30" t="str">
        <f>N12</f>
        <v>Washington Street</v>
      </c>
      <c r="O61" s="30"/>
      <c r="P61" s="30"/>
      <c r="Q61" s="30"/>
    </row>
    <row r="62" spans="1:17" ht="12.6" hidden="1" x14ac:dyDescent="0.45">
      <c r="A62" s="16" t="e">
        <f>#REF!</f>
        <v>#REF!</v>
      </c>
      <c r="B62" s="31" t="str">
        <f>B13</f>
        <v>Northbound</v>
      </c>
      <c r="C62" s="31"/>
      <c r="D62" s="31"/>
      <c r="E62" s="31"/>
      <c r="F62" s="32" t="str">
        <f>F13</f>
        <v>Southbound</v>
      </c>
      <c r="G62" s="32"/>
      <c r="H62" s="32"/>
      <c r="I62" s="32"/>
      <c r="J62" s="31" t="str">
        <f>J13</f>
        <v>Eastbound</v>
      </c>
      <c r="K62" s="31"/>
      <c r="L62" s="31"/>
      <c r="M62" s="31"/>
      <c r="N62" s="32" t="str">
        <f>N13</f>
        <v>Westbound</v>
      </c>
      <c r="O62" s="32"/>
      <c r="P62" s="32"/>
      <c r="Q62" s="32"/>
    </row>
    <row r="63" spans="1:17" ht="12.6" hidden="1" x14ac:dyDescent="0.45">
      <c r="A63" s="17" t="s">
        <v>72</v>
      </c>
      <c r="B63" s="18" t="str">
        <f t="shared" ref="B63:Q63" si="0">B14</f>
        <v>Left</v>
      </c>
      <c r="C63" s="18" t="str">
        <f t="shared" si="0"/>
        <v>Thru</v>
      </c>
      <c r="D63" s="18" t="str">
        <f t="shared" si="0"/>
        <v>Right</v>
      </c>
      <c r="E63" s="18" t="str">
        <f t="shared" si="0"/>
        <v>-</v>
      </c>
      <c r="F63" s="19" t="str">
        <f t="shared" si="0"/>
        <v>Left</v>
      </c>
      <c r="G63" s="19" t="str">
        <f t="shared" si="0"/>
        <v>Thru</v>
      </c>
      <c r="H63" s="19" t="str">
        <f t="shared" si="0"/>
        <v>Right</v>
      </c>
      <c r="I63" s="19" t="str">
        <f t="shared" si="0"/>
        <v>-</v>
      </c>
      <c r="J63" s="18" t="str">
        <f t="shared" si="0"/>
        <v>Left</v>
      </c>
      <c r="K63" s="18" t="str">
        <f t="shared" si="0"/>
        <v>Thru</v>
      </c>
      <c r="L63" s="18" t="str">
        <f t="shared" si="0"/>
        <v>Right</v>
      </c>
      <c r="M63" s="18" t="str">
        <f t="shared" si="0"/>
        <v>-</v>
      </c>
      <c r="N63" s="19" t="str">
        <f t="shared" si="0"/>
        <v>Left</v>
      </c>
      <c r="O63" s="19" t="str">
        <f t="shared" si="0"/>
        <v>Thru</v>
      </c>
      <c r="P63" s="19" t="str">
        <f t="shared" si="0"/>
        <v>Right</v>
      </c>
      <c r="Q63" s="19" t="str">
        <f t="shared" si="0"/>
        <v>-</v>
      </c>
    </row>
    <row r="64" spans="1:17" ht="12.6" hidden="1" x14ac:dyDescent="0.45">
      <c r="A64" s="20" t="e">
        <f>#REF!</f>
        <v>#REF!</v>
      </c>
      <c r="B64" s="21" t="e">
        <f>VLOOKUP(1,#REF!,2,FALSE())</f>
        <v>#REF!</v>
      </c>
      <c r="C64" s="21" t="e">
        <f>VLOOKUP(1,#REF!,3,FALSE())</f>
        <v>#REF!</v>
      </c>
      <c r="D64" s="21" t="e">
        <f>VLOOKUP(1,#REF!,4,FALSE())</f>
        <v>#REF!</v>
      </c>
      <c r="E64" s="21" t="e">
        <f>VLOOKUP(1,#REF!,5,FALSE())</f>
        <v>#REF!</v>
      </c>
      <c r="F64" s="22" t="e">
        <f>VLOOKUP(1,#REF!,6,FALSE())</f>
        <v>#REF!</v>
      </c>
      <c r="G64" s="22" t="e">
        <f>VLOOKUP(1,#REF!,7,FALSE())</f>
        <v>#REF!</v>
      </c>
      <c r="H64" s="22" t="e">
        <f>VLOOKUP(1,#REF!,8,FALSE())</f>
        <v>#REF!</v>
      </c>
      <c r="I64" s="22" t="e">
        <f>VLOOKUP(1,#REF!,9,FALSE())</f>
        <v>#REF!</v>
      </c>
      <c r="J64" s="21" t="e">
        <f>VLOOKUP(1,#REF!,10,FALSE())</f>
        <v>#REF!</v>
      </c>
      <c r="K64" s="21" t="e">
        <f>VLOOKUP(1,#REF!,11,FALSE())</f>
        <v>#REF!</v>
      </c>
      <c r="L64" s="21" t="e">
        <f>VLOOKUP(1,#REF!,12,FALSE())</f>
        <v>#REF!</v>
      </c>
      <c r="M64" s="21" t="e">
        <f>VLOOKUP(1,#REF!,13,FALSE())</f>
        <v>#REF!</v>
      </c>
      <c r="N64" s="22" t="e">
        <f>VLOOKUP(1,#REF!,14,FALSE())</f>
        <v>#REF!</v>
      </c>
      <c r="O64" s="22" t="e">
        <f>VLOOKUP(1,#REF!,15,FALSE())</f>
        <v>#REF!</v>
      </c>
      <c r="P64" s="22" t="e">
        <f>VLOOKUP(1,#REF!,16,FALSE())</f>
        <v>#REF!</v>
      </c>
      <c r="Q64" s="22" t="e">
        <f>VLOOKUP(1,#REF!,17,FALSE())</f>
        <v>#REF!</v>
      </c>
    </row>
    <row r="65" spans="1:17" hidden="1" x14ac:dyDescent="0.4"/>
    <row r="66" spans="1:17" ht="12.75" hidden="1" customHeight="1" x14ac:dyDescent="0.4">
      <c r="A66" s="15" t="s">
        <v>73</v>
      </c>
      <c r="B66" s="33">
        <f>B61</f>
        <v>0</v>
      </c>
      <c r="C66" s="33"/>
      <c r="D66" s="33"/>
      <c r="E66" s="33"/>
      <c r="F66" s="30" t="str">
        <f>F61</f>
        <v>Eddy Street</v>
      </c>
      <c r="G66" s="30"/>
      <c r="H66" s="30"/>
      <c r="I66" s="30"/>
      <c r="J66" s="29" t="str">
        <f>J61</f>
        <v>Washington Street</v>
      </c>
      <c r="K66" s="29"/>
      <c r="L66" s="29"/>
      <c r="M66" s="29"/>
      <c r="N66" s="30" t="str">
        <f>N61</f>
        <v>Washington Street</v>
      </c>
      <c r="O66" s="30"/>
      <c r="P66" s="30"/>
      <c r="Q66" s="30"/>
    </row>
    <row r="67" spans="1:17" ht="12.75" hidden="1" customHeight="1" x14ac:dyDescent="0.45">
      <c r="A67" s="16" t="e">
        <f>#REF!</f>
        <v>#REF!</v>
      </c>
      <c r="B67" s="34" t="str">
        <f>B62</f>
        <v>Northbound</v>
      </c>
      <c r="C67" s="34"/>
      <c r="D67" s="34"/>
      <c r="E67" s="34"/>
      <c r="F67" s="32" t="str">
        <f>F62</f>
        <v>Southbound</v>
      </c>
      <c r="G67" s="32"/>
      <c r="H67" s="32"/>
      <c r="I67" s="32"/>
      <c r="J67" s="31" t="str">
        <f>J62</f>
        <v>Eastbound</v>
      </c>
      <c r="K67" s="31"/>
      <c r="L67" s="31"/>
      <c r="M67" s="31"/>
      <c r="N67" s="32" t="str">
        <f>N62</f>
        <v>Westbound</v>
      </c>
      <c r="O67" s="32"/>
      <c r="P67" s="32"/>
      <c r="Q67" s="32"/>
    </row>
    <row r="68" spans="1:17" ht="12.6" hidden="1" x14ac:dyDescent="0.45">
      <c r="A68" s="17" t="s">
        <v>72</v>
      </c>
      <c r="B68" s="18" t="str">
        <f t="shared" ref="B68:Q68" si="1">B63</f>
        <v>Left</v>
      </c>
      <c r="C68" s="18" t="str">
        <f t="shared" si="1"/>
        <v>Thru</v>
      </c>
      <c r="D68" s="18" t="str">
        <f t="shared" si="1"/>
        <v>Right</v>
      </c>
      <c r="E68" s="18" t="str">
        <f t="shared" si="1"/>
        <v>-</v>
      </c>
      <c r="F68" s="23" t="str">
        <f t="shared" si="1"/>
        <v>Left</v>
      </c>
      <c r="G68" s="23" t="str">
        <f t="shared" si="1"/>
        <v>Thru</v>
      </c>
      <c r="H68" s="23" t="str">
        <f t="shared" si="1"/>
        <v>Right</v>
      </c>
      <c r="I68" s="23" t="str">
        <f t="shared" si="1"/>
        <v>-</v>
      </c>
      <c r="J68" s="26" t="str">
        <f t="shared" si="1"/>
        <v>Left</v>
      </c>
      <c r="K68" s="26" t="str">
        <f t="shared" si="1"/>
        <v>Thru</v>
      </c>
      <c r="L68" s="26" t="str">
        <f t="shared" si="1"/>
        <v>Right</v>
      </c>
      <c r="M68" s="26" t="str">
        <f t="shared" si="1"/>
        <v>-</v>
      </c>
      <c r="N68" s="23" t="str">
        <f t="shared" si="1"/>
        <v>Left</v>
      </c>
      <c r="O68" s="23" t="str">
        <f t="shared" si="1"/>
        <v>Thru</v>
      </c>
      <c r="P68" s="23" t="str">
        <f t="shared" si="1"/>
        <v>Right</v>
      </c>
      <c r="Q68" s="23" t="str">
        <f t="shared" si="1"/>
        <v>-</v>
      </c>
    </row>
    <row r="69" spans="1:17" ht="12.6" hidden="1" x14ac:dyDescent="0.45">
      <c r="A69" s="20" t="e">
        <f>#REF!</f>
        <v>#REF!</v>
      </c>
      <c r="B69" s="21" t="e">
        <f>VLOOKUP(1,#REF!,2,FALSE())</f>
        <v>#REF!</v>
      </c>
      <c r="C69" s="21" t="e">
        <f>VLOOKUP(1,#REF!,3,FALSE())</f>
        <v>#REF!</v>
      </c>
      <c r="D69" s="21" t="e">
        <f>VLOOKUP(1,#REF!,4,FALSE())</f>
        <v>#REF!</v>
      </c>
      <c r="E69" s="21" t="e">
        <f>VLOOKUP(1,#REF!,5,FALSE())</f>
        <v>#REF!</v>
      </c>
      <c r="F69" s="22" t="e">
        <f>VLOOKUP(1,#REF!,6,FALSE())</f>
        <v>#REF!</v>
      </c>
      <c r="G69" s="22" t="e">
        <f>VLOOKUP(1,#REF!,7,FALSE())</f>
        <v>#REF!</v>
      </c>
      <c r="H69" s="22" t="e">
        <f>VLOOKUP(1,#REF!,8,FALSE())</f>
        <v>#REF!</v>
      </c>
      <c r="I69" s="22" t="e">
        <f>VLOOKUP(1,#REF!,9,FALSE())</f>
        <v>#REF!</v>
      </c>
      <c r="J69" s="21" t="e">
        <f>VLOOKUP(1,#REF!,10,FALSE())</f>
        <v>#REF!</v>
      </c>
      <c r="K69" s="21" t="e">
        <f>VLOOKUP(1,#REF!,11,FALSE())</f>
        <v>#REF!</v>
      </c>
      <c r="L69" s="21" t="e">
        <f>VLOOKUP(1,#REF!,12,FALSE())</f>
        <v>#REF!</v>
      </c>
      <c r="M69" s="21" t="e">
        <f>VLOOKUP(1,#REF!,13,FALSE())</f>
        <v>#REF!</v>
      </c>
      <c r="N69" s="22" t="e">
        <f>VLOOKUP(1,#REF!,14,FALSE())</f>
        <v>#REF!</v>
      </c>
      <c r="O69" s="22" t="e">
        <f>VLOOKUP(1,#REF!,15,FALSE())</f>
        <v>#REF!</v>
      </c>
      <c r="P69" s="22" t="e">
        <f>VLOOKUP(1,#REF!,16,FALSE())</f>
        <v>#REF!</v>
      </c>
      <c r="Q69" s="22" t="e">
        <f>VLOOKUP(1,#REF!,17,FALSE())</f>
        <v>#REF!</v>
      </c>
    </row>
    <row r="70" spans="1:17" hidden="1" x14ac:dyDescent="0.4"/>
    <row r="71" spans="1:17" hidden="1" x14ac:dyDescent="0.4">
      <c r="A71" s="15" t="s">
        <v>74</v>
      </c>
      <c r="B71" s="29">
        <f>B66</f>
        <v>0</v>
      </c>
      <c r="C71" s="29"/>
      <c r="D71" s="29"/>
      <c r="E71" s="29"/>
      <c r="F71" s="30" t="str">
        <f>F66</f>
        <v>Eddy Street</v>
      </c>
      <c r="G71" s="30"/>
      <c r="H71" s="30"/>
      <c r="I71" s="30"/>
      <c r="J71" s="29" t="str">
        <f>J66</f>
        <v>Washington Street</v>
      </c>
      <c r="K71" s="29"/>
      <c r="L71" s="29"/>
      <c r="M71" s="29"/>
      <c r="N71" s="30" t="str">
        <f>N66</f>
        <v>Washington Street</v>
      </c>
      <c r="O71" s="30"/>
      <c r="P71" s="30"/>
      <c r="Q71" s="30"/>
    </row>
    <row r="72" spans="1:17" ht="12.6" hidden="1" x14ac:dyDescent="0.45">
      <c r="A72" s="16" t="e">
        <f>#REF!</f>
        <v>#REF!</v>
      </c>
      <c r="B72" s="31" t="str">
        <f>B67</f>
        <v>Northbound</v>
      </c>
      <c r="C72" s="31"/>
      <c r="D72" s="31"/>
      <c r="E72" s="31"/>
      <c r="F72" s="32" t="str">
        <f>F67</f>
        <v>Southbound</v>
      </c>
      <c r="G72" s="32"/>
      <c r="H72" s="32"/>
      <c r="I72" s="32"/>
      <c r="J72" s="31" t="str">
        <f>J67</f>
        <v>Eastbound</v>
      </c>
      <c r="K72" s="31"/>
      <c r="L72" s="31"/>
      <c r="M72" s="31"/>
      <c r="N72" s="32" t="str">
        <f>N67</f>
        <v>Westbound</v>
      </c>
      <c r="O72" s="32"/>
      <c r="P72" s="32"/>
      <c r="Q72" s="32"/>
    </row>
    <row r="73" spans="1:17" ht="12.6" hidden="1" x14ac:dyDescent="0.45">
      <c r="A73" s="17" t="s">
        <v>72</v>
      </c>
      <c r="B73" s="18" t="str">
        <f t="shared" ref="B73:Q73" si="2">B68</f>
        <v>Left</v>
      </c>
      <c r="C73" s="18" t="str">
        <f t="shared" si="2"/>
        <v>Thru</v>
      </c>
      <c r="D73" s="18" t="str">
        <f t="shared" si="2"/>
        <v>Right</v>
      </c>
      <c r="E73" s="18" t="str">
        <f t="shared" si="2"/>
        <v>-</v>
      </c>
      <c r="F73" s="19" t="str">
        <f t="shared" si="2"/>
        <v>Left</v>
      </c>
      <c r="G73" s="19" t="str">
        <f t="shared" si="2"/>
        <v>Thru</v>
      </c>
      <c r="H73" s="19" t="str">
        <f t="shared" si="2"/>
        <v>Right</v>
      </c>
      <c r="I73" s="19" t="str">
        <f t="shared" si="2"/>
        <v>-</v>
      </c>
      <c r="J73" s="18" t="str">
        <f t="shared" si="2"/>
        <v>Left</v>
      </c>
      <c r="K73" s="18" t="str">
        <f t="shared" si="2"/>
        <v>Thru</v>
      </c>
      <c r="L73" s="18" t="str">
        <f t="shared" si="2"/>
        <v>Right</v>
      </c>
      <c r="M73" s="18" t="str">
        <f t="shared" si="2"/>
        <v>-</v>
      </c>
      <c r="N73" s="19" t="str">
        <f t="shared" si="2"/>
        <v>Left</v>
      </c>
      <c r="O73" s="19" t="str">
        <f t="shared" si="2"/>
        <v>Thru</v>
      </c>
      <c r="P73" s="19" t="str">
        <f t="shared" si="2"/>
        <v>Right</v>
      </c>
      <c r="Q73" s="19" t="str">
        <f t="shared" si="2"/>
        <v>-</v>
      </c>
    </row>
    <row r="74" spans="1:17" ht="12.6" hidden="1" x14ac:dyDescent="0.45">
      <c r="A74" s="20" t="e">
        <f>#REF!</f>
        <v>#REF!</v>
      </c>
      <c r="B74" s="21" t="e">
        <f>VLOOKUP(1,#REF!,2,FALSE())</f>
        <v>#REF!</v>
      </c>
      <c r="C74" s="21" t="e">
        <f>VLOOKUP(1,#REF!,3,FALSE())</f>
        <v>#REF!</v>
      </c>
      <c r="D74" s="21" t="e">
        <f>VLOOKUP(1,#REF!,4,FALSE())</f>
        <v>#REF!</v>
      </c>
      <c r="E74" s="21" t="e">
        <f>VLOOKUP(1,#REF!,5,FALSE())</f>
        <v>#REF!</v>
      </c>
      <c r="F74" s="22" t="e">
        <f>VLOOKUP(1,#REF!,6,FALSE())</f>
        <v>#REF!</v>
      </c>
      <c r="G74" s="22" t="e">
        <f>VLOOKUP(1,#REF!,7,FALSE())</f>
        <v>#REF!</v>
      </c>
      <c r="H74" s="22" t="e">
        <f>VLOOKUP(1,#REF!,8,FALSE())</f>
        <v>#REF!</v>
      </c>
      <c r="I74" s="22" t="e">
        <f>VLOOKUP(1,#REF!,9,FALSE())</f>
        <v>#REF!</v>
      </c>
      <c r="J74" s="21" t="e">
        <f>VLOOKUP(1,#REF!,10,FALSE())</f>
        <v>#REF!</v>
      </c>
      <c r="K74" s="21" t="e">
        <f>VLOOKUP(1,#REF!,11,FALSE())</f>
        <v>#REF!</v>
      </c>
      <c r="L74" s="21" t="e">
        <f>VLOOKUP(1,#REF!,12,FALSE())</f>
        <v>#REF!</v>
      </c>
      <c r="M74" s="21" t="e">
        <f>VLOOKUP(1,#REF!,13,FALSE())</f>
        <v>#REF!</v>
      </c>
      <c r="N74" s="22" t="e">
        <f>VLOOKUP(1,#REF!,14,FALSE())</f>
        <v>#REF!</v>
      </c>
      <c r="O74" s="22" t="e">
        <f>VLOOKUP(1,#REF!,15,FALSE())</f>
        <v>#REF!</v>
      </c>
      <c r="P74" s="22" t="e">
        <f>VLOOKUP(1,#REF!,16,FALSE())</f>
        <v>#REF!</v>
      </c>
      <c r="Q74" s="22" t="e">
        <f>VLOOKUP(1,#REF!,17,FALSE())</f>
        <v>#REF!</v>
      </c>
    </row>
    <row r="75" spans="1:17" ht="12.6" hidden="1" x14ac:dyDescent="0.45">
      <c r="A75" s="24" t="s">
        <v>75</v>
      </c>
    </row>
    <row r="84" spans="2:14" x14ac:dyDescent="0.4">
      <c r="B84" s="25"/>
      <c r="F84" s="25"/>
      <c r="J84" s="25"/>
      <c r="N84" s="25"/>
    </row>
    <row r="88" spans="2:14" x14ac:dyDescent="0.4">
      <c r="B88" s="25"/>
      <c r="F88" s="25"/>
      <c r="J88" s="25"/>
      <c r="N88" s="25"/>
    </row>
  </sheetData>
  <mergeCells count="42">
    <mergeCell ref="B72:E72"/>
    <mergeCell ref="F72:I72"/>
    <mergeCell ref="J72:M72"/>
    <mergeCell ref="N72:Q72"/>
    <mergeCell ref="B71:E71"/>
    <mergeCell ref="F71:I71"/>
    <mergeCell ref="J71:M71"/>
    <mergeCell ref="N71:Q71"/>
    <mergeCell ref="B67:E67"/>
    <mergeCell ref="F67:I67"/>
    <mergeCell ref="J67:M67"/>
    <mergeCell ref="N67:Q67"/>
    <mergeCell ref="B66:E66"/>
    <mergeCell ref="F66:I66"/>
    <mergeCell ref="J66:M66"/>
    <mergeCell ref="N66:Q66"/>
    <mergeCell ref="B62:E62"/>
    <mergeCell ref="F62:I62"/>
    <mergeCell ref="J62:M62"/>
    <mergeCell ref="N62:Q62"/>
    <mergeCell ref="B61:E61"/>
    <mergeCell ref="F61:I61"/>
    <mergeCell ref="J61:M61"/>
    <mergeCell ref="N61:Q61"/>
    <mergeCell ref="B13:E13"/>
    <mergeCell ref="F13:I13"/>
    <mergeCell ref="J13:M13"/>
    <mergeCell ref="N13:Q13"/>
    <mergeCell ref="B12:E12"/>
    <mergeCell ref="F12:I12"/>
    <mergeCell ref="J12:M12"/>
    <mergeCell ref="N12:Q12"/>
    <mergeCell ref="B6:E6"/>
    <mergeCell ref="B7:E7"/>
    <mergeCell ref="B8:E8"/>
    <mergeCell ref="B9:E9"/>
    <mergeCell ref="B11:Q11"/>
    <mergeCell ref="B1:E1"/>
    <mergeCell ref="B2:E2"/>
    <mergeCell ref="B3:E3"/>
    <mergeCell ref="B4:E4"/>
    <mergeCell ref="B5:E5"/>
  </mergeCells>
  <pageMargins left="0.7" right="0.7" top="0.75" bottom="0.75" header="0.511811023622047" footer="0.3"/>
  <pageSetup scale="80" orientation="landscape" r:id="rId1"/>
  <headerFooter>
    <oddFooter>&amp;R&amp;D, &amp;T, 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Bikes (on Roadway)</vt:lpstr>
      <vt:lpstr>Bikes (on Sidewalk)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Fernandes, Amos</dc:creator>
  <cp:lastModifiedBy>Vicki Fernandes</cp:lastModifiedBy>
  <cp:revision>3</cp:revision>
  <cp:lastPrinted>2023-10-30T13:39:26Z</cp:lastPrinted>
  <dcterms:created xsi:type="dcterms:W3CDTF">2016-01-05T18:31:00Z</dcterms:created>
  <dcterms:modified xsi:type="dcterms:W3CDTF">2023-10-30T13:39:36Z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93E345A021AB412685073546099F228E_12</vt:lpwstr>
  </property>
  <property fmtid="{D5CDD505-2E9C-101B-9397-08002B2CF9AE}" pid="3" name="KSOProductBuildVer">
    <vt:lpwstr>1033-12.2.0.13266</vt:lpwstr>
  </property>
</Properties>
</file>